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silva\Desktop\Assessoria Tecnica GrGLS\09_AT_GRIS_Portal_da_Transparencia\2018\3_Reestruturação Páginas Portal 2018\Aba_Dados_Abertos\Dados ProAC\ProAC Direto 2021\"/>
    </mc:Choice>
  </mc:AlternateContent>
  <xr:revisionPtr revIDLastSave="0" documentId="13_ncr:1_{1D7D5693-93F6-40B1-AFBD-E44C5806D1F0}" xr6:coauthVersionLast="47" xr6:coauthVersionMax="47" xr10:uidLastSave="{00000000-0000-0000-0000-000000000000}"/>
  <bookViews>
    <workbookView xWindow="-120" yWindow="-120" windowWidth="29040" windowHeight="15840" xr2:uid="{D4854E47-25FA-4713-B935-CC8EADE3824A}"/>
  </bookViews>
  <sheets>
    <sheet name="ProAC Expresso Diret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18" i="1"/>
  <c r="F35" i="1" l="1"/>
  <c r="F30" i="1"/>
  <c r="F29" i="1"/>
  <c r="F28" i="1"/>
  <c r="F27" i="1"/>
  <c r="F26" i="1"/>
  <c r="F25" i="1"/>
  <c r="F24" i="1"/>
  <c r="F23" i="1"/>
  <c r="F22" i="1"/>
  <c r="F21" i="1"/>
  <c r="F20" i="1"/>
  <c r="C8" i="1"/>
  <c r="F19" i="1"/>
  <c r="F17" i="1"/>
  <c r="B12" i="1"/>
  <c r="E12" i="1"/>
  <c r="G13" i="1"/>
  <c r="D13" i="1"/>
  <c r="F36" i="1" l="1"/>
  <c r="F13" i="1"/>
  <c r="E13" i="1" s="1"/>
  <c r="C13" i="1"/>
  <c r="B13" i="1" s="1"/>
  <c r="F9" i="1"/>
  <c r="C9" i="1"/>
</calcChain>
</file>

<file path=xl/sharedStrings.xml><?xml version="1.0" encoding="utf-8"?>
<sst xmlns="http://schemas.openxmlformats.org/spreadsheetml/2006/main" count="43" uniqueCount="41">
  <si>
    <t>GOVERNO DO ESTADO DE SÃO PAULO</t>
  </si>
  <si>
    <t>SECRETARIA DE CULTURA E ECONOMIA CRIATIVA</t>
  </si>
  <si>
    <t>UNIDADE DE MONITORAMENTO</t>
  </si>
  <si>
    <t>Ano de referência</t>
  </si>
  <si>
    <t>Orçamento Anual (milhões)</t>
  </si>
  <si>
    <t>Nº total de inscritos por ano</t>
  </si>
  <si>
    <t>Total</t>
  </si>
  <si>
    <t>Recursos destinados para cada segmento (em milhões de reais)</t>
  </si>
  <si>
    <t xml:space="preserve">Segmento </t>
  </si>
  <si>
    <t>Teatro</t>
  </si>
  <si>
    <t>Dança</t>
  </si>
  <si>
    <t>Circo</t>
  </si>
  <si>
    <t>Total de Recurso Anual</t>
  </si>
  <si>
    <t>Fonte: Unidade de Fomento e Economia Criativa - UFEC</t>
  </si>
  <si>
    <t>Secretaria de Cultura e Economia Criativa do Estado de São Paulo</t>
  </si>
  <si>
    <t>Rua Mauá, nº 51 - 2º andar - São Paulo - SP </t>
  </si>
  <si>
    <t>Nº total de projetos contemplados</t>
  </si>
  <si>
    <t>Nº inscritos da capital por ano</t>
  </si>
  <si>
    <t>Nº inscritos do interior por ano</t>
  </si>
  <si>
    <t>Montante distribuído capital</t>
  </si>
  <si>
    <t>Montante distribuído interior</t>
  </si>
  <si>
    <t>Série Histórica - ProAC Direto 2021</t>
  </si>
  <si>
    <t>Artes plásticas, artes visuais e design</t>
  </si>
  <si>
    <t>Audiovisual (Cinema, conteúdo de rádio e TV, conteúdo para Internet, games, realidade estendida e vídeo)</t>
  </si>
  <si>
    <t>Conhecimento (Bibliotecas, arquivos e centros culturais, seminários, cursos, literatura e incentivo à leitura)</t>
  </si>
  <si>
    <t>Cultura popular, caiçara, indígena, quilombola, urbana, negra e LGBTQIA+</t>
  </si>
  <si>
    <t>Eventos carnavalescos e Escolas de Samba (exceto blocos e eventos carnavalescos fora de época)</t>
  </si>
  <si>
    <t>Festivais, mostras, mercados e eventos culturais</t>
  </si>
  <si>
    <t>Formação, capacitação, estudos e pesquisas</t>
  </si>
  <si>
    <t>Música clássica, música popular e ópera</t>
  </si>
  <si>
    <t>Patrimônio cultural e artístico material e imaterial, museus e acervos e espaços culturais</t>
  </si>
  <si>
    <t>Planos anuais de instituições culturais (sem fins lucrativos) com atividades de caráter contínuo</t>
  </si>
  <si>
    <t>Projetos especiais (primeiras obras, experimentações e publicações)</t>
  </si>
  <si>
    <t>Artistas</t>
  </si>
  <si>
    <t>Artistas Educadores</t>
  </si>
  <si>
    <t>Técnicos da cultura</t>
  </si>
  <si>
    <t>Produtores e Gestores culturais</t>
  </si>
  <si>
    <t>Teatro, Cinema e Biblioteca / Museus e Acervos/Centros Culturais e Casas de shows / Espaços Culturais Independentes e Pontos de Cultura</t>
  </si>
  <si>
    <t>Nº total contemplados capital</t>
  </si>
  <si>
    <t>Nº total de contemplados interior</t>
  </si>
  <si>
    <t>Nº total de editais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</si>
</sst>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  <xf numFmtId="164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/>
    <xf numFmtId="0" fontId="10" fillId="0" borderId="0" xfId="0" applyFont="1"/>
    <xf numFmtId="0" fontId="6" fillId="0" borderId="0" xfId="0" applyFont="1" applyAlignment="1"/>
    <xf numFmtId="0" fontId="8" fillId="0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8" fontId="8" fillId="0" borderId="1" xfId="3" applyNumberFormat="1" applyFont="1" applyBorder="1" applyAlignment="1">
      <alignment horizontal="left" vertical="center"/>
    </xf>
    <xf numFmtId="164" fontId="8" fillId="0" borderId="1" xfId="3" applyFont="1" applyBorder="1" applyAlignment="1">
      <alignment horizontal="left" vertical="center"/>
    </xf>
  </cellXfs>
  <cellStyles count="4">
    <cellStyle name="Moeda" xfId="1" builtinId="4"/>
    <cellStyle name="Moeda 3" xfId="3" xr:uid="{B86455BE-063C-4813-B110-E8C07F3B6F9B}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104774</xdr:rowOff>
    </xdr:from>
    <xdr:to>
      <xdr:col>1</xdr:col>
      <xdr:colOff>555512</xdr:colOff>
      <xdr:row>4</xdr:row>
      <xdr:rowOff>6351</xdr:rowOff>
    </xdr:to>
    <xdr:pic>
      <xdr:nvPicPr>
        <xdr:cNvPr id="2" name="Imagem 1" descr="Documentosão">
          <a:extLst>
            <a:ext uri="{FF2B5EF4-FFF2-40B4-BE49-F238E27FC236}">
              <a16:creationId xmlns:a16="http://schemas.microsoft.com/office/drawing/2014/main" id="{B45A9CEF-A800-40E4-B350-FDDC0E49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04774"/>
          <a:ext cx="669812" cy="758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F86E-6E32-41A1-B9DC-787DA89C7AD4}">
  <sheetPr>
    <pageSetUpPr fitToPage="1"/>
  </sheetPr>
  <dimension ref="A1:O41"/>
  <sheetViews>
    <sheetView tabSelected="1" zoomScaleNormal="100" workbookViewId="0">
      <selection activeCell="H40" sqref="H40"/>
    </sheetView>
  </sheetViews>
  <sheetFormatPr defaultRowHeight="14.25" x14ac:dyDescent="0.2"/>
  <cols>
    <col min="1" max="1" width="9.42578125" style="1" customWidth="1"/>
    <col min="2" max="2" width="16.42578125" style="1" customWidth="1"/>
    <col min="3" max="3" width="15.85546875" style="1" customWidth="1"/>
    <col min="4" max="4" width="16.28515625" style="1" bestFit="1" customWidth="1"/>
    <col min="5" max="5" width="16.28515625" style="1" customWidth="1"/>
    <col min="6" max="6" width="16.85546875" style="1" bestFit="1" customWidth="1"/>
    <col min="7" max="7" width="12.28515625" style="1" customWidth="1"/>
    <col min="8" max="8" width="18.5703125" style="1" bestFit="1" customWidth="1"/>
    <col min="9" max="9" width="21.7109375" style="1" customWidth="1"/>
    <col min="10" max="10" width="19.42578125" style="1" customWidth="1"/>
    <col min="11" max="16384" width="9.140625" style="1"/>
  </cols>
  <sheetData>
    <row r="1" spans="1:15" x14ac:dyDescent="0.2">
      <c r="A1" s="43"/>
      <c r="B1" s="43"/>
      <c r="C1" s="43"/>
      <c r="D1" s="43"/>
      <c r="E1" s="43"/>
      <c r="F1" s="43"/>
      <c r="G1" s="43"/>
    </row>
    <row r="2" spans="1:15" ht="20.25" x14ac:dyDescent="0.3">
      <c r="A2" s="44" t="s">
        <v>0</v>
      </c>
      <c r="B2" s="44"/>
      <c r="C2" s="44"/>
      <c r="D2" s="44"/>
      <c r="E2" s="44"/>
      <c r="F2" s="44"/>
      <c r="G2" s="44"/>
    </row>
    <row r="3" spans="1:15" ht="18" x14ac:dyDescent="0.25">
      <c r="A3" s="45" t="s">
        <v>1</v>
      </c>
      <c r="B3" s="45"/>
      <c r="C3" s="45"/>
      <c r="D3" s="45"/>
      <c r="E3" s="45"/>
      <c r="F3" s="45"/>
      <c r="G3" s="45"/>
    </row>
    <row r="4" spans="1:15" ht="15" x14ac:dyDescent="0.25">
      <c r="A4" s="46" t="s">
        <v>2</v>
      </c>
      <c r="B4" s="46"/>
      <c r="C4" s="46"/>
      <c r="D4" s="46"/>
      <c r="E4" s="46"/>
      <c r="F4" s="46"/>
      <c r="G4" s="46"/>
    </row>
    <row r="5" spans="1:15" ht="22.5" customHeight="1" x14ac:dyDescent="0.2">
      <c r="A5" s="47"/>
      <c r="B5" s="47"/>
      <c r="C5" s="47"/>
      <c r="D5" s="47"/>
      <c r="E5" s="47"/>
      <c r="F5" s="47"/>
      <c r="G5" s="47"/>
    </row>
    <row r="6" spans="1:15" ht="27" customHeight="1" x14ac:dyDescent="0.2">
      <c r="A6" s="32" t="s">
        <v>21</v>
      </c>
      <c r="B6" s="33"/>
      <c r="C6" s="33"/>
      <c r="D6" s="33"/>
      <c r="E6" s="33"/>
      <c r="F6" s="32"/>
      <c r="G6" s="32"/>
    </row>
    <row r="7" spans="1:15" ht="24" x14ac:dyDescent="0.2">
      <c r="A7" s="28"/>
      <c r="B7" s="13" t="s">
        <v>3</v>
      </c>
      <c r="C7" s="13" t="s">
        <v>4</v>
      </c>
      <c r="D7" s="13" t="s">
        <v>19</v>
      </c>
      <c r="E7" s="13" t="s">
        <v>20</v>
      </c>
      <c r="F7" s="13" t="s">
        <v>40</v>
      </c>
      <c r="G7" s="26"/>
      <c r="H7" s="28"/>
    </row>
    <row r="8" spans="1:15" ht="31.5" customHeight="1" x14ac:dyDescent="0.2">
      <c r="B8" s="15">
        <v>2021</v>
      </c>
      <c r="C8" s="25">
        <f>D8+E8</f>
        <v>98720014.319999993</v>
      </c>
      <c r="D8" s="25">
        <v>50512750.310000002</v>
      </c>
      <c r="E8" s="25">
        <v>48207264.009999998</v>
      </c>
      <c r="F8" s="16">
        <v>4</v>
      </c>
      <c r="G8" s="27"/>
      <c r="H8" s="28"/>
    </row>
    <row r="9" spans="1:15" ht="18" customHeight="1" x14ac:dyDescent="0.2">
      <c r="B9" s="18" t="s">
        <v>6</v>
      </c>
      <c r="C9" s="19">
        <f>SUM(C8:C8)</f>
        <v>98720014.319999993</v>
      </c>
      <c r="D9" s="19">
        <f>D8</f>
        <v>50512750.310000002</v>
      </c>
      <c r="E9" s="19">
        <f>E8</f>
        <v>48207264.009999998</v>
      </c>
      <c r="F9" s="20">
        <f>SUM(F8:F8)</f>
        <v>4</v>
      </c>
      <c r="G9" s="23"/>
      <c r="H9" s="28"/>
    </row>
    <row r="10" spans="1:15" s="8" customFormat="1" x14ac:dyDescent="0.2">
      <c r="A10" s="21"/>
      <c r="B10" s="22"/>
      <c r="C10" s="23"/>
      <c r="D10" s="23"/>
      <c r="E10" s="23"/>
      <c r="F10" s="23"/>
      <c r="G10" s="23"/>
      <c r="H10" s="6"/>
      <c r="I10" s="6"/>
      <c r="J10" s="7"/>
    </row>
    <row r="11" spans="1:15" s="8" customFormat="1" ht="39.75" customHeight="1" x14ac:dyDescent="0.2">
      <c r="A11" s="13" t="s">
        <v>3</v>
      </c>
      <c r="B11" s="13" t="s">
        <v>5</v>
      </c>
      <c r="C11" s="14" t="s">
        <v>17</v>
      </c>
      <c r="D11" s="14" t="s">
        <v>18</v>
      </c>
      <c r="E11" s="13" t="s">
        <v>16</v>
      </c>
      <c r="F11" s="14" t="s">
        <v>38</v>
      </c>
      <c r="G11" s="14" t="s">
        <v>39</v>
      </c>
      <c r="J11" s="6"/>
      <c r="K11" s="6"/>
      <c r="L11" s="6"/>
      <c r="M11" s="6"/>
      <c r="N11" s="6"/>
      <c r="O11" s="7"/>
    </row>
    <row r="12" spans="1:15" s="8" customFormat="1" ht="26.25" customHeight="1" x14ac:dyDescent="0.2">
      <c r="A12" s="15">
        <v>2021</v>
      </c>
      <c r="B12" s="17">
        <f>C12+D12</f>
        <v>21819</v>
      </c>
      <c r="C12" s="24">
        <v>10566</v>
      </c>
      <c r="D12" s="24">
        <v>11253</v>
      </c>
      <c r="E12" s="24">
        <f>F12+G12</f>
        <v>3984</v>
      </c>
      <c r="F12" s="24">
        <v>1876</v>
      </c>
      <c r="G12" s="24">
        <v>2108</v>
      </c>
      <c r="J12" s="6"/>
      <c r="K12" s="6"/>
      <c r="L12" s="6"/>
      <c r="M12" s="6"/>
      <c r="N12" s="6"/>
      <c r="O12" s="7"/>
    </row>
    <row r="13" spans="1:15" ht="17.25" customHeight="1" x14ac:dyDescent="0.2">
      <c r="A13" s="18" t="s">
        <v>6</v>
      </c>
      <c r="B13" s="20">
        <f>C13+D13</f>
        <v>21819</v>
      </c>
      <c r="C13" s="20">
        <f>SUM(C12:C12)</f>
        <v>10566</v>
      </c>
      <c r="D13" s="20">
        <f>SUM(D12:D12)</f>
        <v>11253</v>
      </c>
      <c r="E13" s="20">
        <f>F13+G13</f>
        <v>3984</v>
      </c>
      <c r="F13" s="20">
        <f>SUM(F12:F12)</f>
        <v>1876</v>
      </c>
      <c r="G13" s="20">
        <f>SUM(G12:G12)</f>
        <v>2108</v>
      </c>
      <c r="J13" s="3"/>
      <c r="K13" s="3"/>
      <c r="L13" s="3"/>
      <c r="M13" s="3"/>
    </row>
    <row r="14" spans="1:15" s="8" customFormat="1" x14ac:dyDescent="0.2">
      <c r="A14" s="6"/>
      <c r="B14" s="6"/>
      <c r="C14" s="6"/>
      <c r="D14" s="6"/>
      <c r="E14" s="6"/>
      <c r="F14" s="6"/>
      <c r="G14" s="7"/>
      <c r="H14" s="6"/>
      <c r="I14" s="12"/>
      <c r="J14" s="12"/>
      <c r="K14" s="12"/>
      <c r="L14" s="12"/>
    </row>
    <row r="15" spans="1:15" ht="22.5" customHeight="1" x14ac:dyDescent="0.25">
      <c r="B15" s="11" t="s">
        <v>7</v>
      </c>
      <c r="C15" s="11"/>
      <c r="D15" s="11"/>
      <c r="E15" s="11"/>
      <c r="F15" s="11"/>
      <c r="G15" s="11"/>
    </row>
    <row r="16" spans="1:15" ht="21.75" customHeight="1" x14ac:dyDescent="0.2">
      <c r="B16" s="40" t="s">
        <v>8</v>
      </c>
      <c r="C16" s="41"/>
      <c r="D16" s="41"/>
      <c r="E16" s="42"/>
      <c r="F16" s="2">
        <v>2021</v>
      </c>
    </row>
    <row r="17" spans="2:6" x14ac:dyDescent="0.2">
      <c r="B17" s="37" t="s">
        <v>22</v>
      </c>
      <c r="C17" s="38"/>
      <c r="D17" s="38"/>
      <c r="E17" s="39"/>
      <c r="F17" s="48">
        <f>2491784.64+2508040</f>
        <v>4999824.6400000006</v>
      </c>
    </row>
    <row r="18" spans="2:6" ht="28.5" customHeight="1" x14ac:dyDescent="0.2">
      <c r="B18" s="34" t="s">
        <v>23</v>
      </c>
      <c r="C18" s="35"/>
      <c r="D18" s="35"/>
      <c r="E18" s="36"/>
      <c r="F18" s="48">
        <f xml:space="preserve"> 4193905.93+4670220.1</f>
        <v>8864126.0299999993</v>
      </c>
    </row>
    <row r="19" spans="2:6" x14ac:dyDescent="0.2">
      <c r="B19" s="34" t="s">
        <v>11</v>
      </c>
      <c r="C19" s="35"/>
      <c r="D19" s="35"/>
      <c r="E19" s="36"/>
      <c r="F19" s="48">
        <f>624900+472200</f>
        <v>1097100</v>
      </c>
    </row>
    <row r="20" spans="2:6" ht="30" customHeight="1" x14ac:dyDescent="0.2">
      <c r="B20" s="34" t="s">
        <v>24</v>
      </c>
      <c r="C20" s="35"/>
      <c r="D20" s="35"/>
      <c r="E20" s="36"/>
      <c r="F20" s="48">
        <f>1436712.58+1469346</f>
        <v>2906058.58</v>
      </c>
    </row>
    <row r="21" spans="2:6" ht="17.25" customHeight="1" x14ac:dyDescent="0.2">
      <c r="B21" s="34" t="s">
        <v>25</v>
      </c>
      <c r="C21" s="35"/>
      <c r="D21" s="35"/>
      <c r="E21" s="36"/>
      <c r="F21" s="48">
        <f>1115883.13+977040</f>
        <v>2092923.13</v>
      </c>
    </row>
    <row r="22" spans="2:6" ht="17.25" customHeight="1" x14ac:dyDescent="0.2">
      <c r="B22" s="37" t="s">
        <v>10</v>
      </c>
      <c r="C22" s="38"/>
      <c r="D22" s="38"/>
      <c r="E22" s="39"/>
      <c r="F22" s="48">
        <f>339950+ 625801.3</f>
        <v>965751.3</v>
      </c>
    </row>
    <row r="23" spans="2:6" ht="32.25" customHeight="1" x14ac:dyDescent="0.2">
      <c r="B23" s="34" t="s">
        <v>26</v>
      </c>
      <c r="C23" s="35"/>
      <c r="D23" s="35"/>
      <c r="E23" s="36"/>
      <c r="F23" s="48">
        <f>500400.2+397600</f>
        <v>898000.2</v>
      </c>
    </row>
    <row r="24" spans="2:6" ht="15" customHeight="1" x14ac:dyDescent="0.2">
      <c r="B24" s="34" t="s">
        <v>27</v>
      </c>
      <c r="C24" s="35"/>
      <c r="D24" s="35"/>
      <c r="E24" s="36"/>
      <c r="F24" s="48">
        <f>1212589+1276626</f>
        <v>2489215</v>
      </c>
    </row>
    <row r="25" spans="2:6" ht="15" customHeight="1" x14ac:dyDescent="0.2">
      <c r="B25" s="34" t="s">
        <v>28</v>
      </c>
      <c r="C25" s="35"/>
      <c r="D25" s="35"/>
      <c r="E25" s="36"/>
      <c r="F25" s="48">
        <f>279158+560512</f>
        <v>839670</v>
      </c>
    </row>
    <row r="26" spans="2:6" ht="15" customHeight="1" x14ac:dyDescent="0.2">
      <c r="B26" s="34" t="s">
        <v>29</v>
      </c>
      <c r="C26" s="35"/>
      <c r="D26" s="35"/>
      <c r="E26" s="36"/>
      <c r="F26" s="48">
        <f>6179977.73+6226484.6</f>
        <v>12406462.33</v>
      </c>
    </row>
    <row r="27" spans="2:6" ht="27.75" customHeight="1" x14ac:dyDescent="0.2">
      <c r="B27" s="34" t="s">
        <v>30</v>
      </c>
      <c r="C27" s="35"/>
      <c r="D27" s="35"/>
      <c r="E27" s="36"/>
      <c r="F27" s="48">
        <f>1473195.28+1375389</f>
        <v>2848584.2800000003</v>
      </c>
    </row>
    <row r="28" spans="2:6" ht="27" customHeight="1" x14ac:dyDescent="0.2">
      <c r="B28" s="34" t="s">
        <v>31</v>
      </c>
      <c r="C28" s="35"/>
      <c r="D28" s="35"/>
      <c r="E28" s="36"/>
      <c r="F28" s="48">
        <f>2109911.47+2742700</f>
        <v>4852611.4700000007</v>
      </c>
    </row>
    <row r="29" spans="2:6" ht="15" customHeight="1" x14ac:dyDescent="0.2">
      <c r="B29" s="34" t="s">
        <v>32</v>
      </c>
      <c r="C29" s="35"/>
      <c r="D29" s="35"/>
      <c r="E29" s="36"/>
      <c r="F29" s="48">
        <f>6089526.63+5797218.89</f>
        <v>11886745.52</v>
      </c>
    </row>
    <row r="30" spans="2:6" ht="15" customHeight="1" x14ac:dyDescent="0.2">
      <c r="B30" s="37" t="s">
        <v>9</v>
      </c>
      <c r="C30" s="38"/>
      <c r="D30" s="38"/>
      <c r="E30" s="39"/>
      <c r="F30" s="48">
        <f>4945823.84+5647118</f>
        <v>10592941.84</v>
      </c>
    </row>
    <row r="31" spans="2:6" ht="15" customHeight="1" x14ac:dyDescent="0.2">
      <c r="B31" s="37" t="s">
        <v>33</v>
      </c>
      <c r="C31" s="38"/>
      <c r="D31" s="38"/>
      <c r="E31" s="39"/>
      <c r="F31" s="48">
        <v>4440000</v>
      </c>
    </row>
    <row r="32" spans="2:6" ht="15" customHeight="1" x14ac:dyDescent="0.2">
      <c r="B32" s="37" t="s">
        <v>34</v>
      </c>
      <c r="C32" s="38"/>
      <c r="D32" s="38"/>
      <c r="E32" s="39"/>
      <c r="F32" s="48">
        <v>4425000</v>
      </c>
    </row>
    <row r="33" spans="1:7" ht="15" customHeight="1" x14ac:dyDescent="0.2">
      <c r="B33" s="37" t="s">
        <v>35</v>
      </c>
      <c r="C33" s="38"/>
      <c r="D33" s="38"/>
      <c r="E33" s="39"/>
      <c r="F33" s="48">
        <v>3705000</v>
      </c>
    </row>
    <row r="34" spans="1:7" ht="15" customHeight="1" x14ac:dyDescent="0.2">
      <c r="B34" s="37" t="s">
        <v>36</v>
      </c>
      <c r="C34" s="38"/>
      <c r="D34" s="38"/>
      <c r="E34" s="39"/>
      <c r="F34" s="48">
        <v>4410000</v>
      </c>
    </row>
    <row r="35" spans="1:7" ht="27" customHeight="1" x14ac:dyDescent="0.2">
      <c r="B35" s="34" t="s">
        <v>37</v>
      </c>
      <c r="C35" s="35"/>
      <c r="D35" s="35"/>
      <c r="E35" s="36"/>
      <c r="F35" s="49">
        <f>8000000+6000000</f>
        <v>14000000</v>
      </c>
    </row>
    <row r="36" spans="1:7" ht="20.25" customHeight="1" x14ac:dyDescent="0.2">
      <c r="B36" s="29" t="s">
        <v>12</v>
      </c>
      <c r="C36" s="30"/>
      <c r="D36" s="30"/>
      <c r="E36" s="31"/>
      <c r="F36" s="4">
        <f>SUM(F17:F35)</f>
        <v>98720014.320000008</v>
      </c>
    </row>
    <row r="37" spans="1:7" x14ac:dyDescent="0.2">
      <c r="A37" s="5"/>
      <c r="B37" s="5"/>
      <c r="C37" s="5"/>
      <c r="D37" s="5"/>
      <c r="E37" s="5"/>
      <c r="F37" s="5"/>
      <c r="G37" s="3"/>
    </row>
    <row r="38" spans="1:7" ht="13.5" customHeight="1" x14ac:dyDescent="0.2">
      <c r="B38" s="9" t="s">
        <v>13</v>
      </c>
      <c r="C38" s="3"/>
      <c r="D38" s="3"/>
      <c r="E38" s="3"/>
      <c r="F38" s="3"/>
      <c r="G38" s="3"/>
    </row>
    <row r="39" spans="1:7" ht="12.75" customHeight="1" x14ac:dyDescent="0.2">
      <c r="B39" s="10" t="s">
        <v>14</v>
      </c>
      <c r="C39" s="3"/>
      <c r="D39" s="3"/>
      <c r="E39" s="3"/>
      <c r="F39" s="3"/>
      <c r="G39" s="3"/>
    </row>
    <row r="40" spans="1:7" ht="12" customHeight="1" x14ac:dyDescent="0.2">
      <c r="B40" s="10" t="s">
        <v>15</v>
      </c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</sheetData>
  <mergeCells count="27">
    <mergeCell ref="A1:G1"/>
    <mergeCell ref="A2:G2"/>
    <mergeCell ref="A3:G3"/>
    <mergeCell ref="A4:G4"/>
    <mergeCell ref="A5:G5"/>
    <mergeCell ref="B25:E25"/>
    <mergeCell ref="B26:E26"/>
    <mergeCell ref="B27:E27"/>
    <mergeCell ref="B28:E28"/>
    <mergeCell ref="B23:E23"/>
    <mergeCell ref="B24:E24"/>
    <mergeCell ref="B36:E36"/>
    <mergeCell ref="A6:G6"/>
    <mergeCell ref="B29:E29"/>
    <mergeCell ref="B30:E30"/>
    <mergeCell ref="B31:E31"/>
    <mergeCell ref="B32:E32"/>
    <mergeCell ref="B33:E33"/>
    <mergeCell ref="B34:E34"/>
    <mergeCell ref="B17:E17"/>
    <mergeCell ref="B18:E18"/>
    <mergeCell ref="B19:E19"/>
    <mergeCell ref="B20:E20"/>
    <mergeCell ref="B21:E21"/>
    <mergeCell ref="B22:E22"/>
    <mergeCell ref="B35:E35"/>
    <mergeCell ref="B16:E16"/>
  </mergeCells>
  <pageMargins left="0.9055118110236221" right="0.11811023622047245" top="0.78740157480314965" bottom="0.78740157480314965" header="0.31496062992125984" footer="0.31496062992125984"/>
  <pageSetup scale="89" orientation="portrait" r:id="rId1"/>
  <ignoredErrors>
    <ignoredError sqref="E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ProAC Expresso Direto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Cultura e Economia Criativa</dc:creator>
  <cp:lastModifiedBy>Grislayne Guedes Lopes da Silva</cp:lastModifiedBy>
  <cp:lastPrinted>2022-09-08T18:50:18Z</cp:lastPrinted>
  <dcterms:created xsi:type="dcterms:W3CDTF">2022-08-30T14:06:02Z</dcterms:created>
  <dcterms:modified xsi:type="dcterms:W3CDTF">2022-09-08T18:50:29Z</dcterms:modified>
</cp:coreProperties>
</file>