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00" windowHeight="10095" activeTab="1"/>
  </bookViews>
  <sheets>
    <sheet name="Diretrizes para preenchimento" sheetId="19" r:id="rId1"/>
    <sheet name="Planilha - Preços unit.e totais" sheetId="3" r:id="rId2"/>
    <sheet name="Crograma - FisFin" sheetId="4" r:id="rId3"/>
    <sheet name="BDI " sheetId="18" r:id="rId4"/>
  </sheets>
  <definedNames>
    <definedName name="_xlnm._FilterDatabase" localSheetId="1" hidden="1">'Planilha - Preços unit.e totais'!$A$7:$H$280</definedName>
    <definedName name="_xlnm.Print_Area" localSheetId="2">'Crograma - FisFin'!$A$1:$Y$223</definedName>
  </definedNames>
  <calcPr calcId="124519"/>
</workbook>
</file>

<file path=xl/calcChain.xml><?xml version="1.0" encoding="utf-8"?>
<calcChain xmlns="http://schemas.openxmlformats.org/spreadsheetml/2006/main">
  <c r="G233" i="3"/>
  <c r="G205"/>
  <c r="G201"/>
  <c r="G196"/>
  <c r="G184"/>
  <c r="G176"/>
  <c r="G204"/>
  <c r="G200"/>
  <c r="G195"/>
  <c r="G188"/>
  <c r="G183"/>
  <c r="G175"/>
  <c r="G169"/>
  <c r="G81"/>
  <c r="G51"/>
  <c r="G286" l="1"/>
  <c r="G285"/>
  <c r="G284"/>
  <c r="G283"/>
  <c r="D28" i="18" l="1"/>
  <c r="H88" i="3" l="1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259" l="1"/>
  <c r="H260"/>
  <c r="H258"/>
  <c r="H10"/>
  <c r="H257" l="1"/>
  <c r="H156"/>
  <c r="C195" i="4" l="1"/>
  <c r="E201"/>
  <c r="I197" l="1"/>
  <c r="K197"/>
  <c r="H276" i="3" l="1"/>
  <c r="H275"/>
  <c r="H274"/>
  <c r="H273"/>
  <c r="H272"/>
  <c r="H269"/>
  <c r="H268"/>
  <c r="H265"/>
  <c r="H264"/>
  <c r="H263"/>
  <c r="H262"/>
  <c r="H256"/>
  <c r="H255"/>
  <c r="H254"/>
  <c r="H253"/>
  <c r="H261" l="1"/>
  <c r="H267"/>
  <c r="H252"/>
  <c r="C192" i="4" s="1"/>
  <c r="H271" i="3"/>
  <c r="C210" i="4" s="1"/>
  <c r="H250" i="3"/>
  <c r="H249"/>
  <c r="H248"/>
  <c r="H247"/>
  <c r="H246"/>
  <c r="H244"/>
  <c r="H243"/>
  <c r="H241"/>
  <c r="H240"/>
  <c r="H239"/>
  <c r="H238"/>
  <c r="H237"/>
  <c r="H236"/>
  <c r="H233"/>
  <c r="H232"/>
  <c r="H231"/>
  <c r="H229"/>
  <c r="H228"/>
  <c r="H227"/>
  <c r="H224"/>
  <c r="H222"/>
  <c r="H221"/>
  <c r="H220"/>
  <c r="H219"/>
  <c r="H218"/>
  <c r="H217"/>
  <c r="H216"/>
  <c r="H214"/>
  <c r="H213"/>
  <c r="H212"/>
  <c r="H211"/>
  <c r="H210"/>
  <c r="H209"/>
  <c r="H207"/>
  <c r="H205"/>
  <c r="H204"/>
  <c r="H203"/>
  <c r="H201"/>
  <c r="H200"/>
  <c r="H199"/>
  <c r="H198"/>
  <c r="H196"/>
  <c r="H195"/>
  <c r="H194"/>
  <c r="H193"/>
  <c r="H192"/>
  <c r="H191"/>
  <c r="H189"/>
  <c r="H188"/>
  <c r="H187"/>
  <c r="H186"/>
  <c r="H184"/>
  <c r="H183"/>
  <c r="H182"/>
  <c r="H181"/>
  <c r="H180"/>
  <c r="H179"/>
  <c r="H178"/>
  <c r="H176"/>
  <c r="H175"/>
  <c r="H174"/>
  <c r="H173"/>
  <c r="H171"/>
  <c r="H170"/>
  <c r="H169"/>
  <c r="H168"/>
  <c r="H167"/>
  <c r="H164"/>
  <c r="H162"/>
  <c r="H161"/>
  <c r="H159"/>
  <c r="H158"/>
  <c r="H155"/>
  <c r="H154"/>
  <c r="H153"/>
  <c r="H152"/>
  <c r="H149"/>
  <c r="H148"/>
  <c r="E212" i="4" l="1"/>
  <c r="K212"/>
  <c r="Q212"/>
  <c r="W212"/>
  <c r="O212"/>
  <c r="I212"/>
  <c r="M212"/>
  <c r="U212"/>
  <c r="G212"/>
  <c r="S212"/>
  <c r="C204"/>
  <c r="W206" s="1"/>
  <c r="I194"/>
  <c r="E194"/>
  <c r="U194"/>
  <c r="Q194"/>
  <c r="O194"/>
  <c r="M194"/>
  <c r="K194"/>
  <c r="G194"/>
  <c r="W194"/>
  <c r="S194"/>
  <c r="C198"/>
  <c r="H226" i="3"/>
  <c r="H242"/>
  <c r="H230"/>
  <c r="H166"/>
  <c r="C135" i="4" s="1"/>
  <c r="H235" i="3"/>
  <c r="H151"/>
  <c r="C120" i="4" s="1"/>
  <c r="H208" i="3"/>
  <c r="C159" i="4" s="1"/>
  <c r="H206" i="3"/>
  <c r="H160"/>
  <c r="H223"/>
  <c r="C165" i="4" s="1"/>
  <c r="H245" i="3"/>
  <c r="C186" i="4" s="1"/>
  <c r="H163" i="3"/>
  <c r="C129" i="4" s="1"/>
  <c r="H157" i="3"/>
  <c r="C123" i="4" s="1"/>
  <c r="H185" i="3"/>
  <c r="H215"/>
  <c r="C162" i="4" s="1"/>
  <c r="H147" i="3"/>
  <c r="C114" i="4" s="1"/>
  <c r="H146" i="3"/>
  <c r="H145"/>
  <c r="H142"/>
  <c r="H141" s="1"/>
  <c r="C105" i="4" s="1"/>
  <c r="H139" i="3"/>
  <c r="H138"/>
  <c r="H137"/>
  <c r="H136"/>
  <c r="H135"/>
  <c r="H134"/>
  <c r="H133"/>
  <c r="H132"/>
  <c r="H131"/>
  <c r="H128"/>
  <c r="H127"/>
  <c r="H126"/>
  <c r="H125"/>
  <c r="H122"/>
  <c r="H121"/>
  <c r="H120"/>
  <c r="H119"/>
  <c r="H117"/>
  <c r="H116"/>
  <c r="H115"/>
  <c r="H114"/>
  <c r="H113"/>
  <c r="H112"/>
  <c r="H111"/>
  <c r="H87"/>
  <c r="H84"/>
  <c r="H83" s="1"/>
  <c r="C75" i="4" s="1"/>
  <c r="H82" i="3"/>
  <c r="H81"/>
  <c r="H80"/>
  <c r="H79"/>
  <c r="H77"/>
  <c r="H75"/>
  <c r="H74"/>
  <c r="H73"/>
  <c r="H72"/>
  <c r="H69"/>
  <c r="H68" s="1"/>
  <c r="C60" i="4" s="1"/>
  <c r="K62" s="1"/>
  <c r="H66" i="3"/>
  <c r="H65"/>
  <c r="H64"/>
  <c r="H63"/>
  <c r="H62"/>
  <c r="H59"/>
  <c r="H58"/>
  <c r="H55"/>
  <c r="H54"/>
  <c r="H53"/>
  <c r="H52"/>
  <c r="H51"/>
  <c r="H50"/>
  <c r="H48"/>
  <c r="H47"/>
  <c r="H46"/>
  <c r="H45"/>
  <c r="H44"/>
  <c r="H43"/>
  <c r="H42"/>
  <c r="H41"/>
  <c r="H40"/>
  <c r="H39"/>
  <c r="H38"/>
  <c r="H37"/>
  <c r="H35"/>
  <c r="H34" s="1"/>
  <c r="C36" i="4" s="1"/>
  <c r="H32" i="3"/>
  <c r="H31"/>
  <c r="H28"/>
  <c r="H27" s="1"/>
  <c r="C24" i="4" s="1"/>
  <c r="H26" i="3"/>
  <c r="H25"/>
  <c r="H24"/>
  <c r="H23"/>
  <c r="H22"/>
  <c r="H21"/>
  <c r="H20"/>
  <c r="H19"/>
  <c r="H18"/>
  <c r="H17"/>
  <c r="H16"/>
  <c r="H15"/>
  <c r="H14"/>
  <c r="H12"/>
  <c r="H9"/>
  <c r="C15" i="4" s="1"/>
  <c r="E17" s="1"/>
  <c r="Q125" l="1"/>
  <c r="S125"/>
  <c r="Q26"/>
  <c r="U26"/>
  <c r="W26"/>
  <c r="I26"/>
  <c r="G26"/>
  <c r="S26"/>
  <c r="O26"/>
  <c r="E26"/>
  <c r="M26"/>
  <c r="K26"/>
  <c r="S188"/>
  <c r="Q188"/>
  <c r="C180"/>
  <c r="S107"/>
  <c r="Q107"/>
  <c r="S131"/>
  <c r="U131"/>
  <c r="M122"/>
  <c r="Q122"/>
  <c r="O122"/>
  <c r="S161"/>
  <c r="Q161"/>
  <c r="S77"/>
  <c r="U77"/>
  <c r="H202" i="3"/>
  <c r="C153" i="4" s="1"/>
  <c r="C156"/>
  <c r="G38"/>
  <c r="E38"/>
  <c r="S116"/>
  <c r="Q116"/>
  <c r="U116"/>
  <c r="H177" i="3"/>
  <c r="C144" i="4"/>
  <c r="C126"/>
  <c r="U128" s="1"/>
  <c r="Q137"/>
  <c r="O137"/>
  <c r="M137"/>
  <c r="C174"/>
  <c r="C183"/>
  <c r="W185" s="1"/>
  <c r="K164"/>
  <c r="I164"/>
  <c r="K167"/>
  <c r="M167"/>
  <c r="C171"/>
  <c r="U200"/>
  <c r="U191" s="1"/>
  <c r="G200"/>
  <c r="G191" s="1"/>
  <c r="S200"/>
  <c r="S191" s="1"/>
  <c r="M200"/>
  <c r="M191" s="1"/>
  <c r="E200"/>
  <c r="E191" s="1"/>
  <c r="K200"/>
  <c r="K191" s="1"/>
  <c r="Q200"/>
  <c r="Q191" s="1"/>
  <c r="W200"/>
  <c r="W191" s="1"/>
  <c r="O200"/>
  <c r="O191" s="1"/>
  <c r="I200"/>
  <c r="I191" s="1"/>
  <c r="H197" i="3"/>
  <c r="H270"/>
  <c r="H71"/>
  <c r="H57"/>
  <c r="H124"/>
  <c r="H30"/>
  <c r="H86"/>
  <c r="H144"/>
  <c r="H49"/>
  <c r="H76"/>
  <c r="C69" i="4" s="1"/>
  <c r="H130" i="3"/>
  <c r="H36"/>
  <c r="H118"/>
  <c r="H13"/>
  <c r="C21" i="4" s="1"/>
  <c r="H110" i="3"/>
  <c r="C84" i="4" s="1"/>
  <c r="H61" i="3"/>
  <c r="H11"/>
  <c r="C18" i="4" s="1"/>
  <c r="E20" s="1"/>
  <c r="H78" i="3"/>
  <c r="C72" i="4" s="1"/>
  <c r="C87" l="1"/>
  <c r="C54"/>
  <c r="C42"/>
  <c r="C81"/>
  <c r="C93"/>
  <c r="K95" s="1"/>
  <c r="H172" i="3"/>
  <c r="C141" i="4"/>
  <c r="M158"/>
  <c r="O158"/>
  <c r="G23"/>
  <c r="S23"/>
  <c r="Q23"/>
  <c r="E23"/>
  <c r="O23"/>
  <c r="M23"/>
  <c r="W23"/>
  <c r="K23"/>
  <c r="I23"/>
  <c r="U23"/>
  <c r="O71"/>
  <c r="M71"/>
  <c r="C111"/>
  <c r="H190" i="3"/>
  <c r="C150" i="4"/>
  <c r="O146"/>
  <c r="S146"/>
  <c r="Q146"/>
  <c r="O74"/>
  <c r="M74"/>
  <c r="C99"/>
  <c r="C48"/>
  <c r="W176"/>
  <c r="U176"/>
  <c r="C39"/>
  <c r="C30"/>
  <c r="C66"/>
  <c r="U155"/>
  <c r="S155"/>
  <c r="U182"/>
  <c r="S182"/>
  <c r="U86"/>
  <c r="S86"/>
  <c r="H266" i="3"/>
  <c r="C207" i="4"/>
  <c r="U173"/>
  <c r="S173"/>
  <c r="H251" i="3"/>
  <c r="O68" i="4" l="1"/>
  <c r="M68"/>
  <c r="C147"/>
  <c r="S143"/>
  <c r="O143"/>
  <c r="Q143"/>
  <c r="G44"/>
  <c r="I44"/>
  <c r="C189"/>
  <c r="S152"/>
  <c r="Q152"/>
  <c r="U113"/>
  <c r="S113"/>
  <c r="O113"/>
  <c r="Q113"/>
  <c r="C138"/>
  <c r="E41"/>
  <c r="I41"/>
  <c r="G41"/>
  <c r="O101"/>
  <c r="M101"/>
  <c r="S83"/>
  <c r="Q83"/>
  <c r="O83"/>
  <c r="S89"/>
  <c r="Q89"/>
  <c r="O89"/>
  <c r="C201"/>
  <c r="Q32"/>
  <c r="O32"/>
  <c r="G32"/>
  <c r="U32"/>
  <c r="I32"/>
  <c r="W32"/>
  <c r="K32"/>
  <c r="E32"/>
  <c r="M32"/>
  <c r="S32"/>
  <c r="K50"/>
  <c r="K47" s="1"/>
  <c r="I50"/>
  <c r="K56"/>
  <c r="I56"/>
  <c r="H234" i="3"/>
  <c r="S140" i="4" l="1"/>
  <c r="Q140"/>
  <c r="O140"/>
  <c r="S149"/>
  <c r="Q149"/>
  <c r="O149"/>
  <c r="C177"/>
  <c r="O189"/>
  <c r="E189"/>
  <c r="W189"/>
  <c r="I189"/>
  <c r="M189"/>
  <c r="S189"/>
  <c r="G189"/>
  <c r="Q189"/>
  <c r="K189"/>
  <c r="U189"/>
  <c r="H225" i="3"/>
  <c r="U50" i="4"/>
  <c r="U47" s="1"/>
  <c r="E56"/>
  <c r="E62"/>
  <c r="I68"/>
  <c r="E74"/>
  <c r="E77"/>
  <c r="I86"/>
  <c r="K89"/>
  <c r="E95"/>
  <c r="E101"/>
  <c r="E107"/>
  <c r="I113"/>
  <c r="G116"/>
  <c r="E122"/>
  <c r="G125"/>
  <c r="G128"/>
  <c r="I131"/>
  <c r="K137"/>
  <c r="E140"/>
  <c r="G143"/>
  <c r="G146"/>
  <c r="K149"/>
  <c r="E152"/>
  <c r="M155"/>
  <c r="G161"/>
  <c r="E164"/>
  <c r="E167"/>
  <c r="Q173"/>
  <c r="O176"/>
  <c r="I182"/>
  <c r="E185"/>
  <c r="E188"/>
  <c r="C168" l="1"/>
  <c r="H165" i="3"/>
  <c r="C132" i="4" s="1"/>
  <c r="O41"/>
  <c r="U95"/>
  <c r="U92" s="1"/>
  <c r="K125"/>
  <c r="U146"/>
  <c r="U209"/>
  <c r="U207" s="1"/>
  <c r="Q209"/>
  <c r="Q207" s="1"/>
  <c r="W167"/>
  <c r="Q56"/>
  <c r="Q53" s="1"/>
  <c r="I29"/>
  <c r="Q44"/>
  <c r="U44"/>
  <c r="M149"/>
  <c r="I167"/>
  <c r="U56"/>
  <c r="U53" s="1"/>
  <c r="K53"/>
  <c r="W77"/>
  <c r="O29"/>
  <c r="K59"/>
  <c r="W188"/>
  <c r="Q164"/>
  <c r="O164"/>
  <c r="U164"/>
  <c r="U167"/>
  <c r="S101"/>
  <c r="S98" s="1"/>
  <c r="W101"/>
  <c r="W98" s="1"/>
  <c r="Q101"/>
  <c r="Q98" s="1"/>
  <c r="W113"/>
  <c r="S44"/>
  <c r="M56"/>
  <c r="M53" s="1"/>
  <c r="K101"/>
  <c r="K98" s="1"/>
  <c r="W128"/>
  <c r="U101"/>
  <c r="U98" s="1"/>
  <c r="S167"/>
  <c r="S56"/>
  <c r="S53" s="1"/>
  <c r="O56"/>
  <c r="O53" s="1"/>
  <c r="M98"/>
  <c r="K107"/>
  <c r="K104" s="1"/>
  <c r="I62"/>
  <c r="I59" s="1"/>
  <c r="W155"/>
  <c r="W44"/>
  <c r="S209"/>
  <c r="S207" s="1"/>
  <c r="S62"/>
  <c r="S59" s="1"/>
  <c r="Q167"/>
  <c r="Q29"/>
  <c r="M128"/>
  <c r="I74"/>
  <c r="G29"/>
  <c r="O167"/>
  <c r="S128"/>
  <c r="O173"/>
  <c r="O170" s="1"/>
  <c r="I77"/>
  <c r="M185"/>
  <c r="W137"/>
  <c r="W56"/>
  <c r="W53" s="1"/>
  <c r="O77"/>
  <c r="M188"/>
  <c r="M77"/>
  <c r="K44"/>
  <c r="I185"/>
  <c r="W146"/>
  <c r="W95"/>
  <c r="W92" s="1"/>
  <c r="W41"/>
  <c r="U41"/>
  <c r="S164"/>
  <c r="S41"/>
  <c r="M146"/>
  <c r="I188"/>
  <c r="Q176"/>
  <c r="Q170" s="1"/>
  <c r="Q41"/>
  <c r="K188"/>
  <c r="I101"/>
  <c r="I98" s="1"/>
  <c r="G155"/>
  <c r="I125"/>
  <c r="G164"/>
  <c r="W164"/>
  <c r="U188"/>
  <c r="U125"/>
  <c r="O125"/>
  <c r="M164"/>
  <c r="W125"/>
  <c r="W68"/>
  <c r="U137"/>
  <c r="S137"/>
  <c r="M125"/>
  <c r="K41"/>
  <c r="I128"/>
  <c r="G167"/>
  <c r="U68"/>
  <c r="O38"/>
  <c r="M143"/>
  <c r="W38"/>
  <c r="U185"/>
  <c r="K143"/>
  <c r="I137"/>
  <c r="W143"/>
  <c r="U143"/>
  <c r="U38"/>
  <c r="S185"/>
  <c r="S68"/>
  <c r="Q68"/>
  <c r="I38"/>
  <c r="G188"/>
  <c r="S38"/>
  <c r="Q185"/>
  <c r="O185"/>
  <c r="M38"/>
  <c r="G68"/>
  <c r="Q38"/>
  <c r="O188"/>
  <c r="M41"/>
  <c r="K185"/>
  <c r="K38"/>
  <c r="I176"/>
  <c r="I122"/>
  <c r="I53"/>
  <c r="G113"/>
  <c r="G110" s="1"/>
  <c r="Q77"/>
  <c r="O209"/>
  <c r="O207" s="1"/>
  <c r="O152"/>
  <c r="O107"/>
  <c r="O104" s="1"/>
  <c r="M140"/>
  <c r="M29"/>
  <c r="K152"/>
  <c r="K77"/>
  <c r="K29"/>
  <c r="G209"/>
  <c r="G207" s="1"/>
  <c r="G158"/>
  <c r="G62"/>
  <c r="G59" s="1"/>
  <c r="W107"/>
  <c r="W104" s="1"/>
  <c r="W62"/>
  <c r="W59" s="1"/>
  <c r="U152"/>
  <c r="U107"/>
  <c r="U104" s="1"/>
  <c r="U62"/>
  <c r="U59" s="1"/>
  <c r="O62"/>
  <c r="O59" s="1"/>
  <c r="K209"/>
  <c r="K207" s="1"/>
  <c r="K158"/>
  <c r="I152"/>
  <c r="W152"/>
  <c r="W29"/>
  <c r="U158"/>
  <c r="U29"/>
  <c r="S104"/>
  <c r="M107"/>
  <c r="M104" s="1"/>
  <c r="I107"/>
  <c r="I104" s="1"/>
  <c r="G107"/>
  <c r="G104" s="1"/>
  <c r="W209"/>
  <c r="W207" s="1"/>
  <c r="W158"/>
  <c r="S29"/>
  <c r="Q104"/>
  <c r="Q62"/>
  <c r="Q59" s="1"/>
  <c r="M209"/>
  <c r="M207" s="1"/>
  <c r="M152"/>
  <c r="M62"/>
  <c r="M59" s="1"/>
  <c r="K173"/>
  <c r="E104"/>
  <c r="U140"/>
  <c r="S95"/>
  <c r="S92" s="1"/>
  <c r="I155"/>
  <c r="E173"/>
  <c r="E155"/>
  <c r="W140"/>
  <c r="Q155"/>
  <c r="Q95"/>
  <c r="Q92" s="1"/>
  <c r="M173"/>
  <c r="K155"/>
  <c r="K74"/>
  <c r="G122"/>
  <c r="G74"/>
  <c r="E143"/>
  <c r="E125"/>
  <c r="W74"/>
  <c r="U74"/>
  <c r="O155"/>
  <c r="K122"/>
  <c r="I95"/>
  <c r="I92" s="1"/>
  <c r="G77"/>
  <c r="W173"/>
  <c r="W122"/>
  <c r="U122"/>
  <c r="S74"/>
  <c r="Q74"/>
  <c r="I173"/>
  <c r="I140"/>
  <c r="G173"/>
  <c r="G140"/>
  <c r="G95"/>
  <c r="G92" s="1"/>
  <c r="S122"/>
  <c r="O95"/>
  <c r="O92" s="1"/>
  <c r="M95"/>
  <c r="M92" s="1"/>
  <c r="K140"/>
  <c r="K92"/>
  <c r="I143"/>
  <c r="G56"/>
  <c r="G53" s="1"/>
  <c r="W182"/>
  <c r="W116"/>
  <c r="W89"/>
  <c r="S50"/>
  <c r="S47" s="1"/>
  <c r="O182"/>
  <c r="O131"/>
  <c r="M131"/>
  <c r="K116"/>
  <c r="I161"/>
  <c r="E149"/>
  <c r="E50"/>
  <c r="W161"/>
  <c r="U161"/>
  <c r="U89"/>
  <c r="M50"/>
  <c r="M47" s="1"/>
  <c r="K182"/>
  <c r="G149"/>
  <c r="Q131"/>
  <c r="Q50"/>
  <c r="Q47" s="1"/>
  <c r="O161"/>
  <c r="O50"/>
  <c r="O47" s="1"/>
  <c r="M161"/>
  <c r="M116"/>
  <c r="M89"/>
  <c r="I116"/>
  <c r="I110" s="1"/>
  <c r="G185"/>
  <c r="G152"/>
  <c r="G89"/>
  <c r="G50"/>
  <c r="G47" s="1"/>
  <c r="W149"/>
  <c r="W50"/>
  <c r="W47" s="1"/>
  <c r="U149"/>
  <c r="Q182"/>
  <c r="O116"/>
  <c r="K161"/>
  <c r="K131"/>
  <c r="I149"/>
  <c r="I47"/>
  <c r="G131"/>
  <c r="W203"/>
  <c r="W201" s="1"/>
  <c r="W131"/>
  <c r="I209"/>
  <c r="I207" s="1"/>
  <c r="I89"/>
  <c r="G137"/>
  <c r="E209"/>
  <c r="G182"/>
  <c r="E182"/>
  <c r="M182"/>
  <c r="E176"/>
  <c r="K176"/>
  <c r="M176"/>
  <c r="G176"/>
  <c r="S176"/>
  <c r="E161"/>
  <c r="S158"/>
  <c r="Q158"/>
  <c r="E158"/>
  <c r="I158"/>
  <c r="E146"/>
  <c r="K146"/>
  <c r="I146"/>
  <c r="E137"/>
  <c r="E131"/>
  <c r="K128"/>
  <c r="E128"/>
  <c r="Q128"/>
  <c r="O128"/>
  <c r="E116"/>
  <c r="E113"/>
  <c r="M113"/>
  <c r="K113"/>
  <c r="E98"/>
  <c r="G101"/>
  <c r="G98" s="1"/>
  <c r="O98"/>
  <c r="E92"/>
  <c r="E89"/>
  <c r="K86"/>
  <c r="E86"/>
  <c r="G86"/>
  <c r="W86"/>
  <c r="O86"/>
  <c r="M86"/>
  <c r="E68"/>
  <c r="K68"/>
  <c r="E59"/>
  <c r="E53"/>
  <c r="E44"/>
  <c r="O44"/>
  <c r="M44"/>
  <c r="E29"/>
  <c r="Q168" l="1"/>
  <c r="O168"/>
  <c r="E207"/>
  <c r="E47"/>
  <c r="H150" i="3"/>
  <c r="W110" i="4"/>
  <c r="U179"/>
  <c r="U177" s="1"/>
  <c r="O179"/>
  <c r="O177" s="1"/>
  <c r="U35"/>
  <c r="M179"/>
  <c r="M177" s="1"/>
  <c r="K35"/>
  <c r="W35"/>
  <c r="S80"/>
  <c r="O119"/>
  <c r="Q35"/>
  <c r="O80"/>
  <c r="W170"/>
  <c r="W168" s="1"/>
  <c r="K179"/>
  <c r="K177" s="1"/>
  <c r="S179"/>
  <c r="S177" s="1"/>
  <c r="M119"/>
  <c r="M35"/>
  <c r="I170"/>
  <c r="I168" s="1"/>
  <c r="I35"/>
  <c r="O110"/>
  <c r="U170"/>
  <c r="U168" s="1"/>
  <c r="Q110"/>
  <c r="I119"/>
  <c r="S35"/>
  <c r="I179"/>
  <c r="I177" s="1"/>
  <c r="W179"/>
  <c r="W177" s="1"/>
  <c r="W134"/>
  <c r="W132" s="1"/>
  <c r="K170"/>
  <c r="K168" s="1"/>
  <c r="G119"/>
  <c r="K134"/>
  <c r="K132" s="1"/>
  <c r="O35"/>
  <c r="M134"/>
  <c r="M132" s="1"/>
  <c r="U110"/>
  <c r="M170"/>
  <c r="M168" s="1"/>
  <c r="G170"/>
  <c r="G168" s="1"/>
  <c r="O134"/>
  <c r="O132" s="1"/>
  <c r="G35"/>
  <c r="Q179"/>
  <c r="Q177" s="1"/>
  <c r="W119"/>
  <c r="Q134"/>
  <c r="Q132" s="1"/>
  <c r="S110"/>
  <c r="K110"/>
  <c r="U134"/>
  <c r="U132" s="1"/>
  <c r="U119"/>
  <c r="K119"/>
  <c r="S170"/>
  <c r="S168" s="1"/>
  <c r="G134"/>
  <c r="G132" s="1"/>
  <c r="S119"/>
  <c r="M110"/>
  <c r="Q119"/>
  <c r="G179"/>
  <c r="G177" s="1"/>
  <c r="I134"/>
  <c r="I132" s="1"/>
  <c r="S134"/>
  <c r="S132" s="1"/>
  <c r="E179"/>
  <c r="E170"/>
  <c r="E134"/>
  <c r="E119"/>
  <c r="E110"/>
  <c r="E35"/>
  <c r="C117" l="1"/>
  <c r="Q117" s="1"/>
  <c r="E177"/>
  <c r="E168"/>
  <c r="E132"/>
  <c r="H143" i="3"/>
  <c r="O117" i="4" l="1"/>
  <c r="E117"/>
  <c r="U117"/>
  <c r="K117"/>
  <c r="W117"/>
  <c r="G117"/>
  <c r="S117"/>
  <c r="C108"/>
  <c r="M117"/>
  <c r="I117"/>
  <c r="H140" i="3"/>
  <c r="C102" i="4" l="1"/>
  <c r="I108"/>
  <c r="G108"/>
  <c r="Q108"/>
  <c r="M108"/>
  <c r="U108"/>
  <c r="W108"/>
  <c r="E108"/>
  <c r="O108"/>
  <c r="S108"/>
  <c r="K108"/>
  <c r="H129" i="3"/>
  <c r="S102" i="4" l="1"/>
  <c r="M102"/>
  <c r="G102"/>
  <c r="Q102"/>
  <c r="O102"/>
  <c r="K102"/>
  <c r="W102"/>
  <c r="E102"/>
  <c r="I102"/>
  <c r="U102"/>
  <c r="C96"/>
  <c r="H123" i="3"/>
  <c r="M96" i="4" l="1"/>
  <c r="W96"/>
  <c r="Q96"/>
  <c r="O96"/>
  <c r="U96"/>
  <c r="G96"/>
  <c r="S96"/>
  <c r="K96"/>
  <c r="I96"/>
  <c r="E96"/>
  <c r="C90"/>
  <c r="H85" i="3"/>
  <c r="C78" i="4" s="1"/>
  <c r="M90" l="1"/>
  <c r="G90"/>
  <c r="S90"/>
  <c r="K90"/>
  <c r="Q90"/>
  <c r="W90"/>
  <c r="O90"/>
  <c r="I90"/>
  <c r="U90"/>
  <c r="E90"/>
  <c r="S78"/>
  <c r="O78"/>
  <c r="H70" i="3"/>
  <c r="C63" i="4" l="1"/>
  <c r="H67" i="3"/>
  <c r="C57" i="4" l="1"/>
  <c r="M65"/>
  <c r="M63" s="1"/>
  <c r="O65"/>
  <c r="O63" s="1"/>
  <c r="H60" i="3"/>
  <c r="U57" i="4" l="1"/>
  <c r="W57"/>
  <c r="E57"/>
  <c r="S57"/>
  <c r="Q57"/>
  <c r="G57"/>
  <c r="K57"/>
  <c r="O57"/>
  <c r="I57"/>
  <c r="M57"/>
  <c r="C51"/>
  <c r="H56" i="3"/>
  <c r="G51" i="4" l="1"/>
  <c r="Q51"/>
  <c r="U51"/>
  <c r="W51"/>
  <c r="K51"/>
  <c r="M51"/>
  <c r="E51"/>
  <c r="O51"/>
  <c r="I51"/>
  <c r="S51"/>
  <c r="C45"/>
  <c r="H33" i="3"/>
  <c r="C33" i="4" s="1"/>
  <c r="E14"/>
  <c r="K45" l="1"/>
  <c r="U45"/>
  <c r="W45"/>
  <c r="I45"/>
  <c r="M45"/>
  <c r="O45"/>
  <c r="S45"/>
  <c r="G45"/>
  <c r="Q45"/>
  <c r="E45"/>
  <c r="I33"/>
  <c r="O33" s="1"/>
  <c r="E33"/>
  <c r="S33"/>
  <c r="Q33"/>
  <c r="G33"/>
  <c r="H29" i="3"/>
  <c r="C27" i="4" l="1"/>
  <c r="U33"/>
  <c r="K33"/>
  <c r="M33"/>
  <c r="W33"/>
  <c r="H8" i="3"/>
  <c r="C12" i="4" s="1"/>
  <c r="K20"/>
  <c r="O20"/>
  <c r="G20"/>
  <c r="U20"/>
  <c r="W20"/>
  <c r="S20"/>
  <c r="I20"/>
  <c r="M20"/>
  <c r="Q20"/>
  <c r="K27" l="1"/>
  <c r="E27"/>
  <c r="W27"/>
  <c r="M27"/>
  <c r="I27"/>
  <c r="O27"/>
  <c r="S27"/>
  <c r="U27"/>
  <c r="G27"/>
  <c r="Q27"/>
  <c r="E12"/>
  <c r="H278" i="3"/>
  <c r="H279" l="1"/>
  <c r="H280" s="1"/>
  <c r="O17" i="4"/>
  <c r="O14" s="1"/>
  <c r="W17"/>
  <c r="W14" s="1"/>
  <c r="W12" s="1"/>
  <c r="I17"/>
  <c r="I14" s="1"/>
  <c r="I12" s="1"/>
  <c r="M17"/>
  <c r="M14" s="1"/>
  <c r="M12" s="1"/>
  <c r="K17"/>
  <c r="K14" s="1"/>
  <c r="K12" s="1"/>
  <c r="U17"/>
  <c r="U14" s="1"/>
  <c r="U12" s="1"/>
  <c r="S17"/>
  <c r="S14" s="1"/>
  <c r="S12" s="1"/>
  <c r="Q17"/>
  <c r="Q14" s="1"/>
  <c r="G17"/>
  <c r="G14" l="1"/>
  <c r="O12"/>
  <c r="Q12"/>
  <c r="G12" l="1"/>
  <c r="W71"/>
  <c r="W65" s="1"/>
  <c r="W63" s="1"/>
  <c r="G71"/>
  <c r="G65" s="1"/>
  <c r="G63" s="1"/>
  <c r="K71"/>
  <c r="K65" s="1"/>
  <c r="K63" s="1"/>
  <c r="Q71"/>
  <c r="Q65" s="1"/>
  <c r="Q63" s="1"/>
  <c r="S71"/>
  <c r="S65" s="1"/>
  <c r="S63" s="1"/>
  <c r="U71"/>
  <c r="U65" s="1"/>
  <c r="U63" s="1"/>
  <c r="E65"/>
  <c r="E71"/>
  <c r="I71"/>
  <c r="I65" s="1"/>
  <c r="I63" s="1"/>
  <c r="E63" l="1"/>
  <c r="K83"/>
  <c r="K80" s="1"/>
  <c r="K78" s="1"/>
  <c r="I83"/>
  <c r="I80" s="1"/>
  <c r="I78" s="1"/>
  <c r="U83"/>
  <c r="U80" s="1"/>
  <c r="U78" s="1"/>
  <c r="G83"/>
  <c r="G80" s="1"/>
  <c r="G78" s="1"/>
  <c r="W83"/>
  <c r="W80" s="1"/>
  <c r="W78" s="1"/>
  <c r="E83"/>
  <c r="W215" l="1"/>
  <c r="E80"/>
  <c r="E78" l="1"/>
  <c r="W216"/>
  <c r="W217" s="1"/>
  <c r="K206"/>
  <c r="K203" s="1"/>
  <c r="K215" s="1"/>
  <c r="Q206"/>
  <c r="Q203" s="1"/>
  <c r="O206"/>
  <c r="O203" s="1"/>
  <c r="O215" s="1"/>
  <c r="U206"/>
  <c r="U203" s="1"/>
  <c r="U215" s="1"/>
  <c r="M206"/>
  <c r="M203" s="1"/>
  <c r="I206"/>
  <c r="I203" s="1"/>
  <c r="I215" s="1"/>
  <c r="E206"/>
  <c r="G206"/>
  <c r="G203" s="1"/>
  <c r="G215" s="1"/>
  <c r="S206"/>
  <c r="S203" s="1"/>
  <c r="S215" s="1"/>
  <c r="K216" l="1"/>
  <c r="K217" s="1"/>
  <c r="E203"/>
  <c r="U216"/>
  <c r="U217" s="1"/>
  <c r="I216"/>
  <c r="I217" s="1"/>
  <c r="O216"/>
  <c r="O217" s="1"/>
  <c r="S216"/>
  <c r="S217" s="1"/>
  <c r="G216"/>
  <c r="G217" s="1"/>
  <c r="E215" l="1"/>
  <c r="E216" l="1"/>
  <c r="E217" s="1"/>
  <c r="E218" s="1"/>
  <c r="G218" s="1"/>
  <c r="I218" s="1"/>
  <c r="K218" s="1"/>
  <c r="M83"/>
  <c r="M80" l="1"/>
  <c r="M215" l="1"/>
  <c r="M78"/>
  <c r="M216" l="1"/>
  <c r="M217" s="1"/>
  <c r="M218" l="1"/>
  <c r="O218" s="1"/>
  <c r="Q86"/>
  <c r="Q80" l="1"/>
  <c r="Q215" l="1"/>
  <c r="Q78"/>
  <c r="Y215" l="1"/>
  <c r="Q216"/>
  <c r="Y216" s="1"/>
  <c r="Y207" l="1"/>
  <c r="Y201"/>
  <c r="Y189"/>
  <c r="Y177"/>
  <c r="Y132"/>
  <c r="Y168"/>
  <c r="Y117"/>
  <c r="Y108"/>
  <c r="Y102"/>
  <c r="Y96"/>
  <c r="Y78"/>
  <c r="Y90"/>
  <c r="Y63"/>
  <c r="Y57"/>
  <c r="Y51"/>
  <c r="Y33"/>
  <c r="Y45"/>
  <c r="Y12"/>
  <c r="Y27"/>
  <c r="W219"/>
  <c r="S219"/>
  <c r="I219"/>
  <c r="K219"/>
  <c r="G219"/>
  <c r="U219"/>
  <c r="O219"/>
  <c r="E219"/>
  <c r="M219"/>
  <c r="Q219"/>
  <c r="Q217"/>
  <c r="Q218" s="1"/>
  <c r="S218" s="1"/>
  <c r="U218" s="1"/>
  <c r="W218" s="1"/>
  <c r="E220" l="1"/>
  <c r="G220" s="1"/>
  <c r="I220" s="1"/>
  <c r="K220" s="1"/>
  <c r="M220" s="1"/>
  <c r="O220" s="1"/>
  <c r="Q220" s="1"/>
  <c r="S220" s="1"/>
  <c r="U220" s="1"/>
  <c r="W220" s="1"/>
  <c r="Y219"/>
  <c r="Y217"/>
</calcChain>
</file>

<file path=xl/sharedStrings.xml><?xml version="1.0" encoding="utf-8"?>
<sst xmlns="http://schemas.openxmlformats.org/spreadsheetml/2006/main" count="1623" uniqueCount="804">
  <si>
    <t>Item</t>
  </si>
  <si>
    <t>Descrição</t>
  </si>
  <si>
    <t>Total</t>
  </si>
  <si>
    <t xml:space="preserve"> 1 </t>
  </si>
  <si>
    <t>DESPESAS INICIAIS</t>
  </si>
  <si>
    <t xml:space="preserve"> 1.1 </t>
  </si>
  <si>
    <t>GEOMETRIA</t>
  </si>
  <si>
    <t xml:space="preserve"> 1.2 </t>
  </si>
  <si>
    <t>PROJETOS E APROVAÇÕES</t>
  </si>
  <si>
    <t xml:space="preserve"> 1.3 </t>
  </si>
  <si>
    <t>DESPESAS GERAIS E INDIRETAS</t>
  </si>
  <si>
    <t xml:space="preserve"> 1.4 </t>
  </si>
  <si>
    <t>DESPESAS DE CONSUMO MENSAL</t>
  </si>
  <si>
    <t xml:space="preserve"> 2 </t>
  </si>
  <si>
    <t>SERVIÇOS PRELIMINARES DA OBRA</t>
  </si>
  <si>
    <t xml:space="preserve"> 2.1 </t>
  </si>
  <si>
    <t>LIMPEZA PERMANENTE DA OBRA</t>
  </si>
  <si>
    <t xml:space="preserve"> 3 </t>
  </si>
  <si>
    <t>DEMOLIÇÃO E REMOÇÕES</t>
  </si>
  <si>
    <t xml:space="preserve"> 3.1 </t>
  </si>
  <si>
    <t>DEMOLIÇÓES</t>
  </si>
  <si>
    <t xml:space="preserve"> 3.2 </t>
  </si>
  <si>
    <t>REMOÇÕES</t>
  </si>
  <si>
    <t xml:space="preserve"> 3.3 </t>
  </si>
  <si>
    <t>REMOÇÃO E BOTA FORA</t>
  </si>
  <si>
    <t xml:space="preserve"> 4 </t>
  </si>
  <si>
    <t>MOVIMENTO DE TERRA</t>
  </si>
  <si>
    <t xml:space="preserve"> 4.1 </t>
  </si>
  <si>
    <t>MOVIMENTO DE TERRA - PARA CONTAPISO</t>
  </si>
  <si>
    <t xml:space="preserve"> 5 </t>
  </si>
  <si>
    <t>CONTA PISO SOBRE TERRA - INTERNO</t>
  </si>
  <si>
    <t xml:space="preserve"> 5.1 </t>
  </si>
  <si>
    <t>CONTRAPISO SOBRE TERRA</t>
  </si>
  <si>
    <t xml:space="preserve"> 6 </t>
  </si>
  <si>
    <t>VEDOS</t>
  </si>
  <si>
    <t xml:space="preserve"> 6.1 </t>
  </si>
  <si>
    <t>ALVENARIAS DE VEDAÇÃO</t>
  </si>
  <si>
    <t xml:space="preserve"> 7 </t>
  </si>
  <si>
    <t>ESQUADRIAS</t>
  </si>
  <si>
    <t xml:space="preserve"> 7.1 </t>
  </si>
  <si>
    <t>ESQUADRIAS DE MADEIRA NOVA</t>
  </si>
  <si>
    <t xml:space="preserve"> 7.2 </t>
  </si>
  <si>
    <t>ESQUADRIAS METÁLICAS</t>
  </si>
  <si>
    <t xml:space="preserve"> 7.3 </t>
  </si>
  <si>
    <t>ESCADA E BALAUSTRES</t>
  </si>
  <si>
    <t xml:space="preserve"> 7.4 </t>
  </si>
  <si>
    <t>ARTEFATOS DE CONCRETO</t>
  </si>
  <si>
    <t xml:space="preserve"> 8 </t>
  </si>
  <si>
    <t>INSTALAÇÕES</t>
  </si>
  <si>
    <t xml:space="preserve"> 8.1 </t>
  </si>
  <si>
    <t>INSTALAÇÕES ELÉTRICAS</t>
  </si>
  <si>
    <t xml:space="preserve"> 8.2 </t>
  </si>
  <si>
    <t>S.P.D.A -</t>
  </si>
  <si>
    <t xml:space="preserve"> 8.3 </t>
  </si>
  <si>
    <t>INCENDIO</t>
  </si>
  <si>
    <t xml:space="preserve"> 9 </t>
  </si>
  <si>
    <t>IMPERMEABILIZAÇÕES</t>
  </si>
  <si>
    <t xml:space="preserve"> 9.1 </t>
  </si>
  <si>
    <t>IMPERMEABILIZAÇÕES DE BALDRAMES</t>
  </si>
  <si>
    <t xml:space="preserve"> 10 </t>
  </si>
  <si>
    <t>COBERTURAS</t>
  </si>
  <si>
    <t xml:space="preserve"> 10.1 </t>
  </si>
  <si>
    <t>ESTRUTURAS E COBERTURAS</t>
  </si>
  <si>
    <t xml:space="preserve"> 11 </t>
  </si>
  <si>
    <t>FORROS</t>
  </si>
  <si>
    <t xml:space="preserve"> 11.1 </t>
  </si>
  <si>
    <t>FORROS DE MADEIRA</t>
  </si>
  <si>
    <t xml:space="preserve"> 12 </t>
  </si>
  <si>
    <t>REVESTIMENTOS</t>
  </si>
  <si>
    <t xml:space="preserve"> 12.1 </t>
  </si>
  <si>
    <t>REVESTIMENTOS INTERNOS</t>
  </si>
  <si>
    <t xml:space="preserve"> 12.2 </t>
  </si>
  <si>
    <t>REVESTIMENTOS EXTERNOS</t>
  </si>
  <si>
    <t xml:space="preserve"> 13 </t>
  </si>
  <si>
    <t>PISOS, RODAPÉS, SOLEIRAS E DEGRAUS</t>
  </si>
  <si>
    <t xml:space="preserve"> 13.1 </t>
  </si>
  <si>
    <t>PISOS</t>
  </si>
  <si>
    <t xml:space="preserve"> 13.2 </t>
  </si>
  <si>
    <t>RODAPÉS</t>
  </si>
  <si>
    <t xml:space="preserve"> 13.3 </t>
  </si>
  <si>
    <t>SOLEIRAS</t>
  </si>
  <si>
    <t xml:space="preserve"> 13.4 </t>
  </si>
  <si>
    <t>DEGRAUS</t>
  </si>
  <si>
    <t xml:space="preserve"> 14 </t>
  </si>
  <si>
    <t>RESTAUROS</t>
  </si>
  <si>
    <t xml:space="preserve"> 14.1 </t>
  </si>
  <si>
    <t>RESTAURO PISO SOALHO DO CORO</t>
  </si>
  <si>
    <t xml:space="preserve"> 14.2 </t>
  </si>
  <si>
    <t>RESTAURO DO FORRO E VIGAS DE MADEIRA DO CORO</t>
  </si>
  <si>
    <t xml:space="preserve"> 14.3 </t>
  </si>
  <si>
    <t>RESTAURO DO FORRO DA CAPELA MOR</t>
  </si>
  <si>
    <t xml:space="preserve"> 14.4 </t>
  </si>
  <si>
    <t>RESTAURO DE REVESTIMENTO DE MADEIRA NO ARCO</t>
  </si>
  <si>
    <t xml:space="preserve"> 14.5 </t>
  </si>
  <si>
    <t>RESTAURO DE FORRO, FECHAMENTO E BARROTES NOS BEIRAIS EXTERNOS</t>
  </si>
  <si>
    <t xml:space="preserve"> 14.6 </t>
  </si>
  <si>
    <t>RESTAURAÇÃO DA TABEIRA (BEIRAL) DO TELHADO</t>
  </si>
  <si>
    <t xml:space="preserve"> 14.7 </t>
  </si>
  <si>
    <t>RESTAURAÇÃO DE BALAESTRES DO CORO</t>
  </si>
  <si>
    <t xml:space="preserve"> 14.8 </t>
  </si>
  <si>
    <t>RESTARAÇÃO DO SINO</t>
  </si>
  <si>
    <t xml:space="preserve"> 14.9 </t>
  </si>
  <si>
    <t>RESTAURO PORTAS E JANELAS</t>
  </si>
  <si>
    <t xml:space="preserve"> 14.10 </t>
  </si>
  <si>
    <t>PROTEÇÃO CONTRA CUPINS</t>
  </si>
  <si>
    <t xml:space="preserve"> 14.11 </t>
  </si>
  <si>
    <t>RESTAURO DE PAREDES - VEDAÇÕES</t>
  </si>
  <si>
    <t xml:space="preserve"> 15 </t>
  </si>
  <si>
    <t>PINTURAS</t>
  </si>
  <si>
    <t xml:space="preserve"> 15.1 </t>
  </si>
  <si>
    <t>PINTURA DE PAREDES INTERNAS</t>
  </si>
  <si>
    <t xml:space="preserve"> 15.2 </t>
  </si>
  <si>
    <t>PINTURA DE PAREDES EXTERNAS</t>
  </si>
  <si>
    <t xml:space="preserve"> 16 </t>
  </si>
  <si>
    <t>EXTERNA</t>
  </si>
  <si>
    <t xml:space="preserve"> 16.1 </t>
  </si>
  <si>
    <t>PAVIMENTAÇÃO EXTERNA</t>
  </si>
  <si>
    <t xml:space="preserve"> 16.2 </t>
  </si>
  <si>
    <t>PAISAGISMO</t>
  </si>
  <si>
    <t xml:space="preserve"> 16.3 </t>
  </si>
  <si>
    <t>DRENAGEM SUPERFICIAL</t>
  </si>
  <si>
    <t xml:space="preserve"> 17 </t>
  </si>
  <si>
    <t>PROJETOS E ADMINISTRAÇÃO DE OBRA E CANTEIRO</t>
  </si>
  <si>
    <t xml:space="preserve"> 17.1 </t>
  </si>
  <si>
    <t>EQUIPE DE ADMINISTRAÇÃO LOCAL</t>
  </si>
  <si>
    <t xml:space="preserve"> 18 </t>
  </si>
  <si>
    <t>SERVIÇOS COMPLEMENTARES</t>
  </si>
  <si>
    <t xml:space="preserve"> 18.1 </t>
  </si>
  <si>
    <t>LIMPEZA</t>
  </si>
  <si>
    <t xml:space="preserve"> 19 </t>
  </si>
  <si>
    <t>DESPESAS INDIRETAS</t>
  </si>
  <si>
    <t xml:space="preserve"> 19.1 </t>
  </si>
  <si>
    <t>DESPESAS INDIRETAS SOBRE MÃO DE OBRA</t>
  </si>
  <si>
    <t>Código</t>
  </si>
  <si>
    <t>Banco</t>
  </si>
  <si>
    <t>Und</t>
  </si>
  <si>
    <t>Quant.</t>
  </si>
  <si>
    <t>Valor Unit</t>
  </si>
  <si>
    <t xml:space="preserve"> 1.1.1 </t>
  </si>
  <si>
    <t xml:space="preserve"> 01.02.081 </t>
  </si>
  <si>
    <t>Parecer técnico de fundações, contenções e recomendações gerais, para empreendimentos com área construída de 1.001 a 2.000 m²</t>
  </si>
  <si>
    <t>un</t>
  </si>
  <si>
    <t xml:space="preserve"> 1.2.1 </t>
  </si>
  <si>
    <t xml:space="preserve"> 01.06.041 </t>
  </si>
  <si>
    <t>Elaboração de projeto de adequação de entrada de energia elétrica junto a concessionária, com medição em média tensão e demanda acima de 300 kVA a 2 MVA</t>
  </si>
  <si>
    <t xml:space="preserve"> 1.3.1 </t>
  </si>
  <si>
    <t xml:space="preserve"> 02.05.212 </t>
  </si>
  <si>
    <t>Andaime tubular fachadeiro com piso metálico e sapatas ajustáveis</t>
  </si>
  <si>
    <t>m²xmês</t>
  </si>
  <si>
    <t xml:space="preserve"> 1.3.2 </t>
  </si>
  <si>
    <t xml:space="preserve"> 02.05.060 </t>
  </si>
  <si>
    <t>Montagem e desmontagem de andaime torre metálica com altura até 10 m</t>
  </si>
  <si>
    <t>m</t>
  </si>
  <si>
    <t xml:space="preserve"> 1.3.4 </t>
  </si>
  <si>
    <t xml:space="preserve"> 02.03.060 </t>
  </si>
  <si>
    <t>Proteção de fachada com tela de nylon</t>
  </si>
  <si>
    <t>m²</t>
  </si>
  <si>
    <t xml:space="preserve"> 1.3.5 </t>
  </si>
  <si>
    <t xml:space="preserve"> 02.01.021 </t>
  </si>
  <si>
    <t>Construção provisória em madeira - fornecimento e montagem</t>
  </si>
  <si>
    <t xml:space="preserve"> 1.3.6 </t>
  </si>
  <si>
    <t xml:space="preserve"> 02.03.120 </t>
  </si>
  <si>
    <t>Tapume fixo para fechamento de áreas, com portão</t>
  </si>
  <si>
    <t xml:space="preserve"> 1.3.7 </t>
  </si>
  <si>
    <t xml:space="preserve"> 1.3.8 </t>
  </si>
  <si>
    <t xml:space="preserve"> 16.06.082 </t>
  </si>
  <si>
    <t>FDE</t>
  </si>
  <si>
    <t>TRANSPORTE C/ VEICULO COMERCIAL LEVE ATE 1,2 T C/ MOTORISTA</t>
  </si>
  <si>
    <t>KM</t>
  </si>
  <si>
    <t xml:space="preserve"> 1.3.9 </t>
  </si>
  <si>
    <t xml:space="preserve"> 02.02.120 </t>
  </si>
  <si>
    <t>Locação de container tipo alojamento - área mínima de 13,80 m²</t>
  </si>
  <si>
    <t>unxmês</t>
  </si>
  <si>
    <t xml:space="preserve"> 1.3.10 </t>
  </si>
  <si>
    <t xml:space="preserve"> 02.02.150 </t>
  </si>
  <si>
    <t>Locação de container tipo depósito - área mínima de 13,80 m²</t>
  </si>
  <si>
    <t xml:space="preserve"> 1.3.11 </t>
  </si>
  <si>
    <t xml:space="preserve"> 02.02.130 </t>
  </si>
  <si>
    <t>Locação de container tipo escritório com 1 vaso sanitário, 1 lavatório e 1 ponto para chuveiro - área mínima de 13,80 m²</t>
  </si>
  <si>
    <t xml:space="preserve"> 1.3.12 </t>
  </si>
  <si>
    <t xml:space="preserve"> 02.02.140 </t>
  </si>
  <si>
    <t>Locação de container tipo sanitário com 2 vasos sanitários, 2 lavatórios, 2 mictórios e 4 pontos para chuveiro - área mínima de 13,80 m²</t>
  </si>
  <si>
    <t xml:space="preserve"> 1.3.13 </t>
  </si>
  <si>
    <t xml:space="preserve"> 45.01.020 </t>
  </si>
  <si>
    <t>Entrada completa de água com abrigo e registro de gaveta, DN= 3/4´</t>
  </si>
  <si>
    <t xml:space="preserve"> 1.3.14 </t>
  </si>
  <si>
    <t xml:space="preserve"> 02.05.202 </t>
  </si>
  <si>
    <t>Andaime torre metálico (1,5 x 1,5 m) com piso metálico</t>
  </si>
  <si>
    <t>mxmês</t>
  </si>
  <si>
    <t xml:space="preserve"> 1.4.1 </t>
  </si>
  <si>
    <t xml:space="preserve"> 00000001 </t>
  </si>
  <si>
    <t>Consumo mensal de luz, água e telefone</t>
  </si>
  <si>
    <t>mês</t>
  </si>
  <si>
    <t xml:space="preserve"> 2.1.1 </t>
  </si>
  <si>
    <t xml:space="preserve"> 05.04.060 </t>
  </si>
  <si>
    <t>Transporte manual horizontal e/ou vertical de entulho até o local de despejo - ensacado</t>
  </si>
  <si>
    <t>m³</t>
  </si>
  <si>
    <t xml:space="preserve"> 2.1.2 </t>
  </si>
  <si>
    <t xml:space="preserve"> 05.07.040 </t>
  </si>
  <si>
    <t>Remoção de entulho separado de obra com caçamba metálica - terra, alvenaria, concreto, argamassa, madeira, papel, plástico ou metal</t>
  </si>
  <si>
    <t xml:space="preserve"> 3.1.1 </t>
  </si>
  <si>
    <t xml:space="preserve"> 03.01.020 </t>
  </si>
  <si>
    <t>Demolição manual de concreto simples, contrapiso interno</t>
  </si>
  <si>
    <t xml:space="preserve"> 3.2.1 </t>
  </si>
  <si>
    <t xml:space="preserve"> 04.08.060 </t>
  </si>
  <si>
    <t>Retirada de batente com guarnição e peças lineares em madeira, chumbados</t>
  </si>
  <si>
    <t xml:space="preserve"> 3.2.2 </t>
  </si>
  <si>
    <t xml:space="preserve"> 04.08.020 </t>
  </si>
  <si>
    <t>Retirada de folha de esquadria em madeira</t>
  </si>
  <si>
    <t xml:space="preserve"> 3.2.3 </t>
  </si>
  <si>
    <t xml:space="preserve"> 04.05.060 </t>
  </si>
  <si>
    <t>Retirada de soalho inclusive vigamento</t>
  </si>
  <si>
    <t xml:space="preserve"> 3.2.4 </t>
  </si>
  <si>
    <t xml:space="preserve"> 04.02.050 </t>
  </si>
  <si>
    <t>Retirada de estrutura em madeira tesoura - telhas de barro</t>
  </si>
  <si>
    <t xml:space="preserve"> 3.2.5 </t>
  </si>
  <si>
    <t xml:space="preserve"> 04.03.020 </t>
  </si>
  <si>
    <t>Retirada de telhamento em barro</t>
  </si>
  <si>
    <t xml:space="preserve"> 3.2.6 </t>
  </si>
  <si>
    <t xml:space="preserve"> 04.03.060 </t>
  </si>
  <si>
    <t>Retirada de cumeeira ou espigão em barro</t>
  </si>
  <si>
    <t xml:space="preserve"> 3.2.7 </t>
  </si>
  <si>
    <t xml:space="preserve"> 04.17.020 </t>
  </si>
  <si>
    <t>Remoção de aparelho de iluminação ou projetor fixo em teto, piso ou parede</t>
  </si>
  <si>
    <t xml:space="preserve"> 3.2.8 </t>
  </si>
  <si>
    <t xml:space="preserve"> 04.04.020 </t>
  </si>
  <si>
    <t>Retirada de revestimento em pedra, granito ou mármore, em piso</t>
  </si>
  <si>
    <t xml:space="preserve"> 3.2.9 </t>
  </si>
  <si>
    <t xml:space="preserve"> 04.10.080 </t>
  </si>
  <si>
    <t>Retirada de peça ou acessório complementar em geral de esquadria</t>
  </si>
  <si>
    <t xml:space="preserve"> 3.2.10 </t>
  </si>
  <si>
    <t xml:space="preserve"> 04.07.020 </t>
  </si>
  <si>
    <t>Retirada de forro qualquer em placas ou tiras fixadas</t>
  </si>
  <si>
    <t xml:space="preserve"> 3.2.11 </t>
  </si>
  <si>
    <t xml:space="preserve"> 04.05.080 </t>
  </si>
  <si>
    <t>Retirada de degrau em madeira</t>
  </si>
  <si>
    <t xml:space="preserve"> 3.2.12 </t>
  </si>
  <si>
    <t xml:space="preserve"> 100392 </t>
  </si>
  <si>
    <t>SINAPI</t>
  </si>
  <si>
    <t>RETIRADA E RECOLOCAÇÃO DE RIPA EM TELHADOS DE ATÉ 2 ÁGUAS COM TELHA CERÂMICA CAPA-CANAL, INCLUSO TRANSPORTE VERTICAL. AF_07/2019</t>
  </si>
  <si>
    <t xml:space="preserve"> 3.3.1 </t>
  </si>
  <si>
    <t xml:space="preserve"> 3.3.2 </t>
  </si>
  <si>
    <t xml:space="preserve"> 3.3.3 </t>
  </si>
  <si>
    <t>SIURB</t>
  </si>
  <si>
    <t>CARGA MANUAL E REMOÇÃO DE ENTULHO, INCLUSIVE TRANSPORTE ATÉ 1 KM</t>
  </si>
  <si>
    <t xml:space="preserve"> 3.3.4 </t>
  </si>
  <si>
    <t xml:space="preserve"> 05.08.060 </t>
  </si>
  <si>
    <t>Transporte de entulho, para distâncias superiores ao 3° km até o 5° km</t>
  </si>
  <si>
    <t xml:space="preserve"> 3.3.5 </t>
  </si>
  <si>
    <t xml:space="preserve"> 05.08.080 </t>
  </si>
  <si>
    <t>Transporte de entulho, para distâncias superiores ao 5° km até o 10° km</t>
  </si>
  <si>
    <t xml:space="preserve"> 3.3.6 </t>
  </si>
  <si>
    <t xml:space="preserve"> 05.08.100 </t>
  </si>
  <si>
    <t>Transporte de entulho, para distâncias superiores ao 10° km até o 15° km</t>
  </si>
  <si>
    <t xml:space="preserve"> 4.1.1 </t>
  </si>
  <si>
    <t xml:space="preserve"> 06.01.020 </t>
  </si>
  <si>
    <t>Escavação manual em solo de 1ª e 2ª categoria em campo aberto</t>
  </si>
  <si>
    <t xml:space="preserve"> 4.1.2 </t>
  </si>
  <si>
    <t xml:space="preserve"> 05.10.024 </t>
  </si>
  <si>
    <t>Transporte de solo de 1ª e 2ª categoria por caminhão para distâncias superiores ao 10° km até o 15° km</t>
  </si>
  <si>
    <t xml:space="preserve"> 5.1.1 </t>
  </si>
  <si>
    <t xml:space="preserve"> 54.01.050 </t>
  </si>
  <si>
    <t>Compactação do subleito mínimo de 95% do PN</t>
  </si>
  <si>
    <t xml:space="preserve"> 5.1.2 </t>
  </si>
  <si>
    <t xml:space="preserve"> 11.18.040 </t>
  </si>
  <si>
    <t>Lastro de pedra britada</t>
  </si>
  <si>
    <t xml:space="preserve"> 5.1.3 </t>
  </si>
  <si>
    <t xml:space="preserve"> 10.02.020 </t>
  </si>
  <si>
    <t>Armadura em tela soldada de aço</t>
  </si>
  <si>
    <t>kg</t>
  </si>
  <si>
    <t xml:space="preserve"> 5.1.4 </t>
  </si>
  <si>
    <t xml:space="preserve"> 17.01.040 </t>
  </si>
  <si>
    <t>Lastro de concreto impermeabilizado espessura média 10cm</t>
  </si>
  <si>
    <t xml:space="preserve"> 5.1.5 </t>
  </si>
  <si>
    <t xml:space="preserve"> 11.16.020 </t>
  </si>
  <si>
    <t>Lançamento, espalhamento e adensamento de concreto ou massa em lastro e/ou enchimento</t>
  </si>
  <si>
    <t xml:space="preserve"> 6.1.1 </t>
  </si>
  <si>
    <t>TIJOLOS MACIÇOS COMUNS - APARENTE, 1 TIJOLO</t>
  </si>
  <si>
    <t xml:space="preserve"> 7.1.1 </t>
  </si>
  <si>
    <t xml:space="preserve"> 00000010 </t>
  </si>
  <si>
    <t>P02 - Porta com 1 folhas de abrir em tabuado de madeia e marco de madeira para receber acabamento em pintura cor azul - esquadria nova - dimensão 1,08x2,13m</t>
  </si>
  <si>
    <t xml:space="preserve"> 7.1.2 </t>
  </si>
  <si>
    <t xml:space="preserve"> 00000011 </t>
  </si>
  <si>
    <t>J03 - Porta com 1 folhas de abrir em tabuado de madeia e marco de madeira com acabamento em pintura cor azul - esquadria nova - dimensão 0,81x2,02m</t>
  </si>
  <si>
    <t xml:space="preserve"> 7.1.3 </t>
  </si>
  <si>
    <t xml:space="preserve"> 33.01.060 </t>
  </si>
  <si>
    <t>Imunizante para madeira</t>
  </si>
  <si>
    <t xml:space="preserve"> 7.1.4 </t>
  </si>
  <si>
    <t xml:space="preserve"> 33.12.011 </t>
  </si>
  <si>
    <t>Esmalte à base de água em madeira, inclusive preparo</t>
  </si>
  <si>
    <t xml:space="preserve"> 7.2.1 </t>
  </si>
  <si>
    <t xml:space="preserve"> 06.03.109 </t>
  </si>
  <si>
    <t>CO-43 GUARDA-CORPO COM GRADIL DE FECHAMENTO H=110CM  AÇO GALVANIZADO COM PINTURA ESMALTE</t>
  </si>
  <si>
    <t>M</t>
  </si>
  <si>
    <t xml:space="preserve"> 7.3.1 </t>
  </si>
  <si>
    <t xml:space="preserve"> 00000023 </t>
  </si>
  <si>
    <t>Escada em madeira e acesso ao coro com 21 degraus sendo que na lateral esquerda com guarda corpo em balaústes e na lateral direita corrimão de madeira fixado na parede</t>
  </si>
  <si>
    <t>UN</t>
  </si>
  <si>
    <t xml:space="preserve"> 7.3.2 </t>
  </si>
  <si>
    <t xml:space="preserve"> 00000020 </t>
  </si>
  <si>
    <t>Guarda corpo de madeira tipo balustres na Capela Mor</t>
  </si>
  <si>
    <t xml:space="preserve"> 7.4.1 </t>
  </si>
  <si>
    <t>SBC</t>
  </si>
  <si>
    <t xml:space="preserve"> 8.1.1 </t>
  </si>
  <si>
    <t>Luminária tipo "Spot" para trilho, foco orientável, corpo em alumínio pintado, refletor em alumínio anodizado, para uma lâmpada halógena PAR30 de 75 W</t>
  </si>
  <si>
    <t xml:space="preserve"> 00000026 </t>
  </si>
  <si>
    <t>Ventilador de teto</t>
  </si>
  <si>
    <t xml:space="preserve"> 40.05.020 </t>
  </si>
  <si>
    <t>Interruptor com 1 tecla simples e placa</t>
  </si>
  <si>
    <t>cj</t>
  </si>
  <si>
    <t xml:space="preserve"> 40.04.450 </t>
  </si>
  <si>
    <t>Tomada 2P+T de 10 A - 250 V, completa</t>
  </si>
  <si>
    <t xml:space="preserve"> 95779 </t>
  </si>
  <si>
    <t>CONDULETE DE ALUMÍNIO, TIPO E, PARA ELETRODUTO DE AÇO GALVANIZADO DN 20 MM (3/4''), APARENTE - FORNECIMENTO E INSTALAÇÃO. AF_11/2016_P</t>
  </si>
  <si>
    <t xml:space="preserve"> 95778 </t>
  </si>
  <si>
    <t>CONDULETE DE ALUMÍNIO, TIPO C, PARA ELETRODUTO DE AÇO GALVANIZADO DN 20 MM (3/4''), APARENTE - FORNECIMENTO E INSTALAÇÃO. AF_11/2016_P</t>
  </si>
  <si>
    <t xml:space="preserve"> 95808 </t>
  </si>
  <si>
    <t>CONDULETE DE PVC, TIPO LL, PARA ELETRODUTO DE PVC SOLDÁVEL DN 25 MM (3/4''), APARENTE - FORNECIMENTO E INSTALAÇÃO. AF_11/2016</t>
  </si>
  <si>
    <t xml:space="preserve"> 95787 </t>
  </si>
  <si>
    <t>CONDULETE DE ALUMÍNIO, TIPO LR, PARA ELETRODUTO DE AÇO GALVANIZADO DN 20 MM (3/4''), APARENTE - FORNECIMENTO E INSTALAÇÃO. AF_11/2016_P</t>
  </si>
  <si>
    <t xml:space="preserve"> 38.01.040 </t>
  </si>
  <si>
    <t>Eletroduto de PVC rígido roscável de 3/4´ - com acessórios</t>
  </si>
  <si>
    <t xml:space="preserve"> 95795 </t>
  </si>
  <si>
    <t>CONDULETE DE ALUMÍNIO, TIPO T, PARA ELETRODUTO DE AÇO GALVANIZADO DN 20 MM (3/4''), APARENTE - FORNECIMENTO E INSTALAÇÃO. AF_11/2016_P</t>
  </si>
  <si>
    <t xml:space="preserve"> 38.01.080 </t>
  </si>
  <si>
    <t>Eletroduto de PVC rígido roscável de 1 1/4´ - com acessórios</t>
  </si>
  <si>
    <t xml:space="preserve"> 38.04.040 </t>
  </si>
  <si>
    <t>Eletroduto galvanizado, médio de 3/4´ - com acessórios</t>
  </si>
  <si>
    <t xml:space="preserve"> 39.29.111 </t>
  </si>
  <si>
    <t>Cabo de cobre flexível de 2,5 mm², isolamento 750 V - isolação LSHF/A 70°C - baixa emissão de fumaça e gases</t>
  </si>
  <si>
    <t xml:space="preserve"> 39.24.152 </t>
  </si>
  <si>
    <t>Cabo de cobre flexível de 3 x 2,5 mm², isolamento 500 V - isolação PP 70°C</t>
  </si>
  <si>
    <t xml:space="preserve"> 39.03.178 </t>
  </si>
  <si>
    <t>Cabo de cobre de 6 mm², isolamento 0,6/1 kV - isolação em PVC 70°C</t>
  </si>
  <si>
    <t xml:space="preserve"> 39.04.070 </t>
  </si>
  <si>
    <t>Cabo de cobre nu, têmpera mole, classe 2, de 35 mm²</t>
  </si>
  <si>
    <t xml:space="preserve"> 37.03.200 </t>
  </si>
  <si>
    <t>Quadro de distribuição universal de embutir, para disjuntores 16 DIN / 12 Bolt-on - 150 A - sem componentes</t>
  </si>
  <si>
    <t xml:space="preserve"> 37.13.630 </t>
  </si>
  <si>
    <t>Disjuntor termomagnético, bipolar 220/380 V, corrente de 10 A até 50 A</t>
  </si>
  <si>
    <t xml:space="preserve"> 37.13.600 </t>
  </si>
  <si>
    <t>Disjuntor termomagnético, unipolar 127/220 V, corrente de 10 A até 30 A</t>
  </si>
  <si>
    <t xml:space="preserve"> 37.10.010 </t>
  </si>
  <si>
    <t>Barramento de cobre nu</t>
  </si>
  <si>
    <t xml:space="preserve"> 8.2.1 </t>
  </si>
  <si>
    <t xml:space="preserve"> 8.2.2 </t>
  </si>
  <si>
    <t xml:space="preserve"> 39.04.080 </t>
  </si>
  <si>
    <t>Cabo de cobre nu, têmpera mole, classe 2, de 50 mm²</t>
  </si>
  <si>
    <t xml:space="preserve"> 42.05.440 </t>
  </si>
  <si>
    <t>Barra condutora chata em alumínio de 7/8´ x 1/8´, inclusive acessórios de fixação</t>
  </si>
  <si>
    <t xml:space="preserve"> 8.2.3 </t>
  </si>
  <si>
    <t xml:space="preserve"> 42.05.290 </t>
  </si>
  <si>
    <t>Suporte para fixação de terminal aéreo e/ou de cabo de cobre nu, com base plana</t>
  </si>
  <si>
    <t xml:space="preserve"> 8.2.4 </t>
  </si>
  <si>
    <t xml:space="preserve"> 42.20.120 </t>
  </si>
  <si>
    <t>Solda exotérmica conexão cabo-cabo horizontal em X sobreposto, bitola do cabo de 35-35mm² a 50-35mm²</t>
  </si>
  <si>
    <t xml:space="preserve"> 8.2.5 </t>
  </si>
  <si>
    <t xml:space="preserve"> 42.05.210 </t>
  </si>
  <si>
    <t>Haste de aterramento de 5/8´ x 3,00 m</t>
  </si>
  <si>
    <t xml:space="preserve"> 8.2.6 </t>
  </si>
  <si>
    <t xml:space="preserve"> 40.02.620 </t>
  </si>
  <si>
    <t>Caixa de passagem em alumínio fundido à prova de tempo, 300 x 300 mm</t>
  </si>
  <si>
    <t xml:space="preserve"> 8.3.1 </t>
  </si>
  <si>
    <t xml:space="preserve"> 50.10.140 </t>
  </si>
  <si>
    <t>Extintor manual de gás carbônico 5 BC - capacidade de 6 kg</t>
  </si>
  <si>
    <t xml:space="preserve"> 8.3.2 </t>
  </si>
  <si>
    <t xml:space="preserve"> 50.10.110 </t>
  </si>
  <si>
    <t>Extintor manual de pó químico seco ABC - capacidade de 4 kg</t>
  </si>
  <si>
    <t xml:space="preserve"> 8.3.3 </t>
  </si>
  <si>
    <t xml:space="preserve"> 50.05.260 </t>
  </si>
  <si>
    <t>Bloco autônomo de iluminação de emergência com autonomia mínima de 1 hora, equipado com 2 lâmpadas de 11 W</t>
  </si>
  <si>
    <t xml:space="preserve"> 8.3.4 </t>
  </si>
  <si>
    <t xml:space="preserve"> 9.1.1 </t>
  </si>
  <si>
    <t xml:space="preserve"> 03.03.040 </t>
  </si>
  <si>
    <t>Demolição manual de revestimento em massa de parede ou teto</t>
  </si>
  <si>
    <t xml:space="preserve"> 9.1.2 </t>
  </si>
  <si>
    <t xml:space="preserve"> 03.09.020 </t>
  </si>
  <si>
    <t>Demolição manual de camada impermeabilizante</t>
  </si>
  <si>
    <t xml:space="preserve"> 9.1.3 </t>
  </si>
  <si>
    <t xml:space="preserve"> 54.03.240 </t>
  </si>
  <si>
    <t>Imprimação betuminosa impermeabilizante</t>
  </si>
  <si>
    <t xml:space="preserve"> 9.1.4 </t>
  </si>
  <si>
    <t xml:space="preserve"> 17.01.020 </t>
  </si>
  <si>
    <t>Argamassa de regularização e/ou proteção</t>
  </si>
  <si>
    <t xml:space="preserve"> 10.1.1 </t>
  </si>
  <si>
    <t xml:space="preserve"> 15.01.010 </t>
  </si>
  <si>
    <t>Estrutura de madeira tesourada para telha de barro - vãos até 7,00 m</t>
  </si>
  <si>
    <t xml:space="preserve"> 10.1.2 </t>
  </si>
  <si>
    <t xml:space="preserve"> 10.1.3 </t>
  </si>
  <si>
    <t xml:space="preserve"> 94226 </t>
  </si>
  <si>
    <t>SUBCOBERTURA COM MANTA PLÁSTICA REVESTIDA POR PELÍCULA DE ALUMÍNO, INCLUSO TRANSPORTE VERTICAL. AF_06/2016</t>
  </si>
  <si>
    <t xml:space="preserve"> 10.1.4 </t>
  </si>
  <si>
    <t xml:space="preserve"> 16.02.045 </t>
  </si>
  <si>
    <t>Telha de barro colonial/paulista</t>
  </si>
  <si>
    <t xml:space="preserve"> 10.1.5 </t>
  </si>
  <si>
    <t xml:space="preserve"> 16.40.080 </t>
  </si>
  <si>
    <t>Recolocação de telha de barro tipo plan</t>
  </si>
  <si>
    <t xml:space="preserve"> 10.1.7 </t>
  </si>
  <si>
    <t xml:space="preserve"> 16.02.230 </t>
  </si>
  <si>
    <t>Cumeeira de barro emboçado tipos: plan, romana, italiana, francesa e paulistinha</t>
  </si>
  <si>
    <t xml:space="preserve"> 10.1.8 </t>
  </si>
  <si>
    <t xml:space="preserve"> 22.01.240 </t>
  </si>
  <si>
    <t>Beiral em tábua de angelim-vermelho / bacuri / maçaranduba macho e fêmea</t>
  </si>
  <si>
    <t xml:space="preserve"> 10.1.9 </t>
  </si>
  <si>
    <t xml:space="preserve"> 16.02.120 </t>
  </si>
  <si>
    <t>Emboçamento de beiral em telhas de barro</t>
  </si>
  <si>
    <t xml:space="preserve"> 10.1.10 </t>
  </si>
  <si>
    <t xml:space="preserve"> 32.06.396 </t>
  </si>
  <si>
    <t>Manta termo-acústica em fibra cerâmica aluminizada, espessura de 38 mm</t>
  </si>
  <si>
    <t xml:space="preserve"> 11.1.1 </t>
  </si>
  <si>
    <t xml:space="preserve"> 20.01.040 </t>
  </si>
  <si>
    <t>Lambril em madeira macho/fêmea tarugado, exceto pinus</t>
  </si>
  <si>
    <t xml:space="preserve"> 12.1.1 </t>
  </si>
  <si>
    <t xml:space="preserve"> 17.02.020 </t>
  </si>
  <si>
    <t>Chapisco</t>
  </si>
  <si>
    <t xml:space="preserve"> 12.1.2 </t>
  </si>
  <si>
    <t xml:space="preserve"> 17.02.120 </t>
  </si>
  <si>
    <t>Emboço comum</t>
  </si>
  <si>
    <t xml:space="preserve"> 12.2.1 </t>
  </si>
  <si>
    <t xml:space="preserve"> 12.2.2 </t>
  </si>
  <si>
    <t xml:space="preserve"> 13.1.1 </t>
  </si>
  <si>
    <t xml:space="preserve"> 13.1.2 </t>
  </si>
  <si>
    <t xml:space="preserve"> 17.03.020 </t>
  </si>
  <si>
    <t>Cimentado desempenado</t>
  </si>
  <si>
    <t xml:space="preserve"> 13.1.3 </t>
  </si>
  <si>
    <t xml:space="preserve"> 32.17.010 </t>
  </si>
  <si>
    <t>Impermeabilização em argamassa impermeável com aditivo hidrófugo</t>
  </si>
  <si>
    <t xml:space="preserve"> 13.1.4 </t>
  </si>
  <si>
    <t xml:space="preserve"> 13.2.1 </t>
  </si>
  <si>
    <t xml:space="preserve"> 20.10.040 </t>
  </si>
  <si>
    <t>Rodapé de madeira de 7 x 1,5 cm</t>
  </si>
  <si>
    <t xml:space="preserve"> 13.2.2 </t>
  </si>
  <si>
    <t xml:space="preserve"> 17.03.330 </t>
  </si>
  <si>
    <t>Rodapé em cimentado desempenado e alisado com altura 15 cm</t>
  </si>
  <si>
    <t xml:space="preserve"> 13.3.1 </t>
  </si>
  <si>
    <t>Soleira / peitoril em granito jateado, espessura de 2 cm e largura de 20 a 30cm, assente com massa</t>
  </si>
  <si>
    <t xml:space="preserve"> 13.4.1 </t>
  </si>
  <si>
    <t xml:space="preserve"> 00000007 </t>
  </si>
  <si>
    <t>Degraus de soalho de madeira</t>
  </si>
  <si>
    <t xml:space="preserve"> 14.1.1 </t>
  </si>
  <si>
    <t xml:space="preserve"> 20.03.010 </t>
  </si>
  <si>
    <t>Soalho em tábua de madeira aparelhada - Substituição de peças danificadas (10%</t>
  </si>
  <si>
    <t xml:space="preserve"> 14.1.2 </t>
  </si>
  <si>
    <t xml:space="preserve"> 55.01.070 </t>
  </si>
  <si>
    <t>Limpeza complementar e especial de piso com produtos químicos</t>
  </si>
  <si>
    <t xml:space="preserve"> 14.1.3 </t>
  </si>
  <si>
    <t xml:space="preserve"> 14.1.4 </t>
  </si>
  <si>
    <t xml:space="preserve"> 03.10.100 </t>
  </si>
  <si>
    <t>Remoção de pintura em superfícies de madeira e/ou metálicas com lixamento</t>
  </si>
  <si>
    <t xml:space="preserve"> 14.1.5 </t>
  </si>
  <si>
    <t xml:space="preserve"> 14.2.1 </t>
  </si>
  <si>
    <t xml:space="preserve"> 14.2.2 </t>
  </si>
  <si>
    <t xml:space="preserve"> 14.2.3 </t>
  </si>
  <si>
    <t xml:space="preserve"> 14.2.4 </t>
  </si>
  <si>
    <t xml:space="preserve"> 33.05.330 </t>
  </si>
  <si>
    <t>Verniz em superfície de madeira</t>
  </si>
  <si>
    <t xml:space="preserve"> 14.3.1 </t>
  </si>
  <si>
    <t xml:space="preserve"> 14.3.2 </t>
  </si>
  <si>
    <t xml:space="preserve"> 04.07.040 </t>
  </si>
  <si>
    <t>Retirada de forro qualquer em placas ou tiras apoiadas</t>
  </si>
  <si>
    <t xml:space="preserve"> 14.3.3 </t>
  </si>
  <si>
    <t xml:space="preserve"> 04.07.060 </t>
  </si>
  <si>
    <t>Retirada de sistema de fixação/tarugamento de forro</t>
  </si>
  <si>
    <t xml:space="preserve"> 14.3.4 </t>
  </si>
  <si>
    <t xml:space="preserve"> 14.3.5 </t>
  </si>
  <si>
    <t xml:space="preserve"> 14.3.6 </t>
  </si>
  <si>
    <t xml:space="preserve"> 14.3.7 </t>
  </si>
  <si>
    <t xml:space="preserve"> 14.4.1 </t>
  </si>
  <si>
    <t xml:space="preserve"> 14.4.2 </t>
  </si>
  <si>
    <t xml:space="preserve"> 14.4.3 </t>
  </si>
  <si>
    <t xml:space="preserve"> 14.4.4 </t>
  </si>
  <si>
    <t xml:space="preserve"> 14.5.1 </t>
  </si>
  <si>
    <t xml:space="preserve"> 14.5.2 </t>
  </si>
  <si>
    <t xml:space="preserve"> 14.5.3 </t>
  </si>
  <si>
    <t xml:space="preserve"> 14.5.4 </t>
  </si>
  <si>
    <t xml:space="preserve"> 14.5.5 </t>
  </si>
  <si>
    <t xml:space="preserve"> 14.5.6 </t>
  </si>
  <si>
    <t xml:space="preserve"> 14.6.1 </t>
  </si>
  <si>
    <t xml:space="preserve"> 14.6.2 </t>
  </si>
  <si>
    <t xml:space="preserve"> 14.6.3 </t>
  </si>
  <si>
    <t xml:space="preserve"> 14.6.4 </t>
  </si>
  <si>
    <t xml:space="preserve"> 14.7.1 </t>
  </si>
  <si>
    <t xml:space="preserve"> 14.7.2 </t>
  </si>
  <si>
    <t xml:space="preserve"> 14.7.3 </t>
  </si>
  <si>
    <t xml:space="preserve"> 14.8.1 </t>
  </si>
  <si>
    <t xml:space="preserve"> 00000008 </t>
  </si>
  <si>
    <t>Restauração sino - Limpeza, manutenção das partes danificadas e restauração e ou execução de novos suportes para a fixação e sustentação dos sinos.</t>
  </si>
  <si>
    <t xml:space="preserve"> 14.9.1 </t>
  </si>
  <si>
    <t xml:space="preserve"> 00000014 </t>
  </si>
  <si>
    <t>P01 - Porta com 2 folhas de abrir em tabuado de madeia e marco de madeira com acabamento em pintura cor azul - Restauração - Desmontar a esquadria, retirar as camadas antigas de tinta existente, preenchimento das lacunas e calafetar com massa, fazer higienização e impermeabilização com aplicação de fundo e pintura esmalte fosco cor azul e colocação de tela mosquiteiro. Dimensão 2,22x2,98m</t>
  </si>
  <si>
    <t xml:space="preserve">un </t>
  </si>
  <si>
    <t xml:space="preserve"> 14.9.2 </t>
  </si>
  <si>
    <t xml:space="preserve"> 00000015 </t>
  </si>
  <si>
    <t>P03 - Porta com 1 folhas de abrir em tabuado de madeia e marco de madeira com acabamento em pintura cor azul - Restauração - Desmontar a esquadria, retirar as camadas antigas de tinta existente, preenchimento das lacunas e calafetar com massa, fazer higienização e impermeabilização com aplicação de fundo e pintura esmalte fosco cor azul e colocação de tela mosquiteiro. Dimensão 1,02x2,07m</t>
  </si>
  <si>
    <t xml:space="preserve"> 14.9.3 </t>
  </si>
  <si>
    <t xml:space="preserve"> 00000016 </t>
  </si>
  <si>
    <t>J01 - Janela com 2 folhas de abrir em tabuado de madeia e marco de madeira com acabamento em pintura cor azul - Restauração - Desmontar a esquadria, retirar as camadas antigas de tinta existente, preenchimento das lacunas e calafetar com massa, fazer higienização e impermeabilização com aplicação de fundo e pintura esmalte fosco cor azul e colocação de tela mosquiteiro. Dimensão 0,79x1,56m</t>
  </si>
  <si>
    <t xml:space="preserve"> 14.9.4 </t>
  </si>
  <si>
    <t xml:space="preserve"> 00000017 </t>
  </si>
  <si>
    <t>J02 - Janela com 2 folhas de abrir em tabuado de madeia e marco de madeira com acabamento em pintura cor azul - Restauração - Desmontar a esquadria, retirar as camadas antigas de tinta existente, preenchimento das lacunas e calafetar com massa, fazer higienização e impermeabilização com aplicação de fundo e pintura esmalte fosco cor azul e colocação de tela mosquiteiro. Dimensão 0,70x1,53m</t>
  </si>
  <si>
    <t xml:space="preserve"> 14.9.5 </t>
  </si>
  <si>
    <t xml:space="preserve"> 00000018 </t>
  </si>
  <si>
    <t>J04 - Tela mosquiteiro fixa existente em marco de madeira e tela mosquiteiro de plástico  - Restauração - Desmontar a esquadria, retirar as camadas antigas de tinta existente, preenchimento das lacunas e calafetar com massa, fazer higienização e impermeabilização com aplicação de fundo e pintura esmalte fosco cor azul e colocação de tela mosquiteiro. Dimensão 0,77x1,33m</t>
  </si>
  <si>
    <t xml:space="preserve"> 14.9.6 </t>
  </si>
  <si>
    <t xml:space="preserve"> 00000019 </t>
  </si>
  <si>
    <t xml:space="preserve"> 14.10.1 </t>
  </si>
  <si>
    <t xml:space="preserve"> 4915762 </t>
  </si>
  <si>
    <t>SICRO3</t>
  </si>
  <si>
    <t>Remoção manual de vegetação daninha em frestas</t>
  </si>
  <si>
    <t xml:space="preserve"> 14.10.2 </t>
  </si>
  <si>
    <t>Limpeza, serragem e enchimento de trincas em pavimento de concreto com selante elástico a frio</t>
  </si>
  <si>
    <t xml:space="preserve"> 14.10.3 </t>
  </si>
  <si>
    <t xml:space="preserve"> 9824 </t>
  </si>
  <si>
    <t>ORSE</t>
  </si>
  <si>
    <t>Massa 3M para calafetação (fornecimento)</t>
  </si>
  <si>
    <t xml:space="preserve"> 14.10.4 </t>
  </si>
  <si>
    <t xml:space="preserve"> C1078 </t>
  </si>
  <si>
    <t>SEINFRA</t>
  </si>
  <si>
    <t>DESCUPINIZAÇÃO C/ MATERIAL INSETICIDA</t>
  </si>
  <si>
    <t xml:space="preserve"> 14.10.5 </t>
  </si>
  <si>
    <t>ARGAMASSA IMPERMEABILIZANTE DE CIMENTO E AREIA (REBOCO IMPERMEÁVEL) - TRAÇO 1:3, ESPESSURA DE 20MM</t>
  </si>
  <si>
    <t xml:space="preserve"> 17.02.060 </t>
  </si>
  <si>
    <t>Chapisco fino peneirado</t>
  </si>
  <si>
    <t xml:space="preserve"> 14.10.6 </t>
  </si>
  <si>
    <t xml:space="preserve"> 121011 </t>
  </si>
  <si>
    <t>EMBOCO DESEMPENADO 1:1:8 CIMENTO,CAL,AREIA C/IMPERMEABILIZANTE</t>
  </si>
  <si>
    <t xml:space="preserve"> 14.11.1 </t>
  </si>
  <si>
    <t xml:space="preserve"> 8743 </t>
  </si>
  <si>
    <t>Restauro - Execução de parede de taipa</t>
  </si>
  <si>
    <t xml:space="preserve"> 15.1.1 </t>
  </si>
  <si>
    <t xml:space="preserve"> 03.10.140 </t>
  </si>
  <si>
    <t>Remoção de pintura em massa com lixamento</t>
  </si>
  <si>
    <t xml:space="preserve"> 15.1.2 </t>
  </si>
  <si>
    <t xml:space="preserve"> 11.20.090 </t>
  </si>
  <si>
    <t>Selante endurecedor de concreto antipó</t>
  </si>
  <si>
    <t xml:space="preserve"> 15.1.3 </t>
  </si>
  <si>
    <t xml:space="preserve"> 15.2.1 </t>
  </si>
  <si>
    <t xml:space="preserve"> 15.2.2 </t>
  </si>
  <si>
    <t xml:space="preserve"> 15.2.3 </t>
  </si>
  <si>
    <t xml:space="preserve"> 16.1.1 </t>
  </si>
  <si>
    <t xml:space="preserve"> 16.1.2 </t>
  </si>
  <si>
    <t xml:space="preserve"> 16.1.3 </t>
  </si>
  <si>
    <t xml:space="preserve"> 17.01.060 </t>
  </si>
  <si>
    <t>Regularização de piso com nata de cimento e bianco</t>
  </si>
  <si>
    <t xml:space="preserve"> 16.1.4 </t>
  </si>
  <si>
    <t xml:space="preserve"> 19.03.020 </t>
  </si>
  <si>
    <t>Revestimento em pedra tipo arenito comum</t>
  </si>
  <si>
    <t xml:space="preserve"> 16.1.5 </t>
  </si>
  <si>
    <t xml:space="preserve"> 16.1.6 </t>
  </si>
  <si>
    <t xml:space="preserve"> 00000009 </t>
  </si>
  <si>
    <t>Rejuntamento de piso em pedra arenito com argamassa industrializada para rejunte, juntas de 2 mm</t>
  </si>
  <si>
    <t xml:space="preserve"> 16.2.1 </t>
  </si>
  <si>
    <t xml:space="preserve"> 34.01.020 </t>
  </si>
  <si>
    <t>Limpeza e regularização de áreas para ajardinamento (jardins e canteiros)</t>
  </si>
  <si>
    <t xml:space="preserve"> 16.2.2 </t>
  </si>
  <si>
    <t xml:space="preserve"> 34.02.080 </t>
  </si>
  <si>
    <t>Plantio de grama São Carlos em placas (jardins e canteiros)</t>
  </si>
  <si>
    <t xml:space="preserve"> 16.3.1 </t>
  </si>
  <si>
    <t xml:space="preserve"> 06.02.020 </t>
  </si>
  <si>
    <t>Escavação manual em solo de 1ª e 2ª categoria em vala ou cava até 1,50 m</t>
  </si>
  <si>
    <t xml:space="preserve"> 16.3.2 </t>
  </si>
  <si>
    <t xml:space="preserve"> 46.12.320 </t>
  </si>
  <si>
    <t>Tubo de concreto (PA-1), DN= 300mm</t>
  </si>
  <si>
    <t xml:space="preserve"> 16.3.3 </t>
  </si>
  <si>
    <t xml:space="preserve"> 07.11.020 </t>
  </si>
  <si>
    <t>Reaterro compactado mecanizado de vala ou cava com compactador</t>
  </si>
  <si>
    <t xml:space="preserve"> 16.3.4 </t>
  </si>
  <si>
    <t xml:space="preserve"> DRE-CAN-030 </t>
  </si>
  <si>
    <t>SETOP</t>
  </si>
  <si>
    <t>Caixa de ligação e passagem - CLP 01 - areia e brita comerciais</t>
  </si>
  <si>
    <t xml:space="preserve"> 17.1.1 </t>
  </si>
  <si>
    <t xml:space="preserve"> 01.17.061 </t>
  </si>
  <si>
    <t>Projeto executivo de estrutura em formato A0</t>
  </si>
  <si>
    <t xml:space="preserve"> 17.1.2 </t>
  </si>
  <si>
    <t xml:space="preserve"> 01.17.051 </t>
  </si>
  <si>
    <t>Projeto executivo de estrutura em formato A1</t>
  </si>
  <si>
    <t xml:space="preserve"> 17.1.3 </t>
  </si>
  <si>
    <t xml:space="preserve"> 01.17.111 </t>
  </si>
  <si>
    <t>Projeto executivo de instalações elétricas em formato A1</t>
  </si>
  <si>
    <t xml:space="preserve"> 17.1.4 </t>
  </si>
  <si>
    <t xml:space="preserve"> 01.17.031 </t>
  </si>
  <si>
    <t>Projeto executivo de arquitetura em formato A1</t>
  </si>
  <si>
    <t xml:space="preserve"> 90779 </t>
  </si>
  <si>
    <t xml:space="preserve"> 88326 </t>
  </si>
  <si>
    <t xml:space="preserve"> 90780 </t>
  </si>
  <si>
    <t xml:space="preserve"> 000221 </t>
  </si>
  <si>
    <t xml:space="preserve"> 18.1.1 </t>
  </si>
  <si>
    <t xml:space="preserve"> 55.01.020 </t>
  </si>
  <si>
    <t>Limpeza final da obra</t>
  </si>
  <si>
    <t xml:space="preserve"> 18.1.2 </t>
  </si>
  <si>
    <t xml:space="preserve"> 19.1.1 </t>
  </si>
  <si>
    <t xml:space="preserve"> 00000027 </t>
  </si>
  <si>
    <t>Vale transporte</t>
  </si>
  <si>
    <t>%</t>
  </si>
  <si>
    <t xml:space="preserve"> 19.1.2 </t>
  </si>
  <si>
    <t xml:space="preserve"> 00000029 </t>
  </si>
  <si>
    <t>Vale refeição</t>
  </si>
  <si>
    <t xml:space="preserve"> 19.1.3 </t>
  </si>
  <si>
    <t xml:space="preserve"> 00000030 </t>
  </si>
  <si>
    <t>Café da manhã e lanche</t>
  </si>
  <si>
    <t xml:space="preserve"> 19.1.4 </t>
  </si>
  <si>
    <t xml:space="preserve"> 00000031 </t>
  </si>
  <si>
    <t>Equipamento de proteção individual (EPI)</t>
  </si>
  <si>
    <t xml:space="preserve"> 19.1.5 </t>
  </si>
  <si>
    <t xml:space="preserve"> 00000032 </t>
  </si>
  <si>
    <t>Seguro de vida coletivo</t>
  </si>
  <si>
    <t>h</t>
  </si>
  <si>
    <t>L</t>
  </si>
  <si>
    <t>Unidade</t>
  </si>
  <si>
    <t>CRONOGRAMA FÍSICO-FINANCEIRO</t>
  </si>
  <si>
    <t>ITEM</t>
  </si>
  <si>
    <t>DESCRIÇÃO</t>
  </si>
  <si>
    <t>MÊS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</si>
  <si>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</si>
  <si>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</si>
  <si>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</si>
  <si>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</si>
  <si>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</si>
  <si>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</si>
  <si>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</si>
  <si>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</si>
  <si>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</si>
  <si>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</si>
  <si>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AO     VALOR</t>
  </si>
  <si>
    <t>15 dias</t>
  </si>
  <si>
    <t>30 dias</t>
  </si>
  <si>
    <t>45 dias</t>
  </si>
  <si>
    <t>60 dias</t>
  </si>
  <si>
    <t>75 dias</t>
  </si>
  <si>
    <t>90 dias</t>
  </si>
  <si>
    <t>105 dias</t>
  </si>
  <si>
    <t>120 dias</t>
  </si>
  <si>
    <t>135 dias</t>
  </si>
  <si>
    <t>150 dias</t>
  </si>
  <si>
    <t>165 dias</t>
  </si>
  <si>
    <t>180 dias</t>
  </si>
  <si>
    <t>195 dias</t>
  </si>
  <si>
    <t>210 dias</t>
  </si>
  <si>
    <t>225 dias</t>
  </si>
  <si>
    <t>240 dias</t>
  </si>
  <si>
    <t>255 dias</t>
  </si>
  <si>
    <t>270 dias</t>
  </si>
  <si>
    <t>285 dias</t>
  </si>
  <si>
    <t>300 dias</t>
  </si>
  <si>
    <t>GLOBAL</t>
  </si>
  <si>
    <t xml:space="preserve">% </t>
  </si>
  <si>
    <t>BARRA</t>
  </si>
  <si>
    <t>R$</t>
  </si>
  <si>
    <t>TOTAL DA OBRA</t>
  </si>
  <si>
    <t>LUCRO</t>
  </si>
  <si>
    <t>G</t>
  </si>
  <si>
    <t>TOTAL</t>
  </si>
  <si>
    <t>GERAL</t>
  </si>
  <si>
    <t>S</t>
  </si>
  <si>
    <t>R</t>
  </si>
  <si>
    <t>RESTAURAÇÃO DE BALAUSTRES DO CORO</t>
  </si>
  <si>
    <t xml:space="preserve"> 02.08.020 </t>
  </si>
  <si>
    <t>Placa de identificação para obra</t>
  </si>
  <si>
    <t xml:space="preserve"> 7.3.3 </t>
  </si>
  <si>
    <t xml:space="preserve"> 7.3.4 </t>
  </si>
  <si>
    <t>OC1 - Óculo redondo existente, vazado, execução de nova pintura interna em Caiação cor banca  e externa pintua acrílica azul e execução de nova tela mosquiteiro - Ø 0,74m;variável</t>
  </si>
  <si>
    <t>CPU</t>
  </si>
  <si>
    <t>CDHU</t>
  </si>
  <si>
    <t xml:space="preserve"> 19.01.442 </t>
  </si>
  <si>
    <t>20.20.202</t>
  </si>
  <si>
    <t xml:space="preserve">Raspagem com calafetação e aplicação de verniz </t>
  </si>
  <si>
    <t xml:space="preserve">Polimento de piso granilite ou argamassa de alta resistência </t>
  </si>
  <si>
    <t xml:space="preserve">Caiação </t>
  </si>
  <si>
    <t>15.04.001</t>
  </si>
  <si>
    <t>04.01.12</t>
  </si>
  <si>
    <t xml:space="preserve">CDHU </t>
  </si>
  <si>
    <t>Banco em concreto pré-moldado com pés vazados, comprimento 200 cm</t>
  </si>
  <si>
    <t>UNI.</t>
  </si>
  <si>
    <t>05.01.01</t>
  </si>
  <si>
    <t>13.80.61</t>
  </si>
  <si>
    <t>01.01.06</t>
  </si>
  <si>
    <t>17.2</t>
  </si>
  <si>
    <t>SERVIÇOS TÉCNICOS PARA ACOMPANHAMENTO TÉCNICO DA OBRA - PROJETOS EXECUTIVOS</t>
  </si>
  <si>
    <t xml:space="preserve">SERVIÇOS TÉCNICOS PARA ACOMPANHAMENTO TÉCNICO DA OBRA - ARQUEOLOGIA </t>
  </si>
  <si>
    <t xml:space="preserve">COTAÇÃO </t>
  </si>
  <si>
    <t xml:space="preserve">Projeto de Prospecções Interventivas </t>
  </si>
  <si>
    <t xml:space="preserve">Pesquisa de campo - Prospecções Interventivas </t>
  </si>
  <si>
    <t xml:space="preserve">Elaboração de Protocolo - Relatório Final das Atividades </t>
  </si>
  <si>
    <t xml:space="preserve"> 17.3</t>
  </si>
  <si>
    <t>17.2.1</t>
  </si>
  <si>
    <t>17.2.2</t>
  </si>
  <si>
    <t>17.2.3</t>
  </si>
  <si>
    <t>17.3.1</t>
  </si>
  <si>
    <t>17.3.2</t>
  </si>
  <si>
    <t>17.3.3</t>
  </si>
  <si>
    <t>17.3.4</t>
  </si>
  <si>
    <t xml:space="preserve">Engenheiro civil de obra Senior com encargos complementares </t>
  </si>
  <si>
    <t xml:space="preserve">Vigia noturno com encargos complementares </t>
  </si>
  <si>
    <t>Mestre de obra com encargos complementares</t>
  </si>
  <si>
    <t>Serviço de consultoria senior-tabela ABCE</t>
  </si>
  <si>
    <t>Canaleta tipo 4 - 30 x 20 cm, concreto FCK = 15 MPA, com tampa de concreto, padrão deop-Mg</t>
  </si>
  <si>
    <t xml:space="preserve"> 8.1.2</t>
  </si>
  <si>
    <t xml:space="preserve"> 8.1.3</t>
  </si>
  <si>
    <t xml:space="preserve"> 8.1.4</t>
  </si>
  <si>
    <t xml:space="preserve"> 8.1.5</t>
  </si>
  <si>
    <t xml:space="preserve"> 8.1.6</t>
  </si>
  <si>
    <t xml:space="preserve"> 8.1.7</t>
  </si>
  <si>
    <t xml:space="preserve"> 8.1.8</t>
  </si>
  <si>
    <t xml:space="preserve"> 8.1.9</t>
  </si>
  <si>
    <t xml:space="preserve"> 8.1.10</t>
  </si>
  <si>
    <t xml:space="preserve"> 8.1.11</t>
  </si>
  <si>
    <t xml:space="preserve"> 8.1.12</t>
  </si>
  <si>
    <t xml:space="preserve"> 8.1.13</t>
  </si>
  <si>
    <t xml:space="preserve"> 8.1.14</t>
  </si>
  <si>
    <t xml:space="preserve"> 8.1.15</t>
  </si>
  <si>
    <t xml:space="preserve"> 8.1.16</t>
  </si>
  <si>
    <t xml:space="preserve"> 8.1.17</t>
  </si>
  <si>
    <t xml:space="preserve"> 8.1.18</t>
  </si>
  <si>
    <t xml:space="preserve"> 8.1.19</t>
  </si>
  <si>
    <t xml:space="preserve"> 8.1.20</t>
  </si>
  <si>
    <t xml:space="preserve"> 8.1.21</t>
  </si>
  <si>
    <t xml:space="preserve"> 8.1.22</t>
  </si>
  <si>
    <t xml:space="preserve"> 8.1.23</t>
  </si>
  <si>
    <t>Captor tipo Franklin, h= 300 mm, 4 pontos, 2 descidas, acabamento cromado</t>
  </si>
  <si>
    <t>42.01.040</t>
  </si>
  <si>
    <t>Luminária LED retangular de sobrepor com difusor translúcido, 4000 K, fluxo luminoso de 3690 a 4800 lm, potência de 38 a 41 W</t>
  </si>
  <si>
    <t>41.31.040</t>
  </si>
  <si>
    <t xml:space="preserve">Balizador Led </t>
  </si>
  <si>
    <t>COMP</t>
  </si>
  <si>
    <t>ILU-01</t>
  </si>
  <si>
    <t>ILU-02</t>
  </si>
  <si>
    <t>COT01</t>
  </si>
  <si>
    <t>35.04.140</t>
  </si>
  <si>
    <t>COMPOSIÇÃO DE BDI</t>
  </si>
  <si>
    <t xml:space="preserve">DESONERAÇÃO </t>
  </si>
  <si>
    <t>NÃO</t>
  </si>
  <si>
    <t>Conforme legislação tributária municipal, definir estimativa de percentual da base de cálculo para o ISS:</t>
  </si>
  <si>
    <t>Sobre a base de cálculo, definir a respectiva alíquota do ISS (entre 2% e 5%)</t>
  </si>
  <si>
    <t>ITENS</t>
  </si>
  <si>
    <t>SIGLAS</t>
  </si>
  <si>
    <t>% ADOTADO</t>
  </si>
  <si>
    <t xml:space="preserve">ADMINISTRAÇÃO CENTRAL </t>
  </si>
  <si>
    <t>AC</t>
  </si>
  <si>
    <t>RISCO</t>
  </si>
  <si>
    <t>DESPESAS FINANCEIRAS</t>
  </si>
  <si>
    <t>DF</t>
  </si>
  <si>
    <t>TRIBUTOS (IMPOSTOS COFINS 3% E PIS 0,65%</t>
  </si>
  <si>
    <t>CP</t>
  </si>
  <si>
    <t>TRIBUTOS (ISS, VARIÁVEL DE ACORDO COM O MUNICÍPIO)</t>
  </si>
  <si>
    <t>ISS</t>
  </si>
  <si>
    <t>TRIBUTOS (CONTRIBUIÇÃO PREVIDENCIÁRIA SOBRE A RECEITA BRUTA - 0% OU 4,5% - DESONERAÇÃO</t>
  </si>
  <si>
    <t>CPRB</t>
  </si>
  <si>
    <t>BDI SEM DESONERAÇÃO (FÓRMULA ACÓRDÃO TCU)</t>
  </si>
  <si>
    <t>BDI PAD</t>
  </si>
  <si>
    <t>SEGURO</t>
  </si>
  <si>
    <r>
      <rPr>
        <b/>
        <sz val="10"/>
        <rFont val="Arial"/>
        <family val="2"/>
      </rPr>
      <t>OBJETO:</t>
    </r>
    <r>
      <rPr>
        <sz val="10"/>
        <rFont val="Arial"/>
        <family val="2"/>
      </rPr>
      <t xml:space="preserve"> REFORMA E RESTAURO CAPELA NOSSA SENHORA DO ROSÁRIO DOS HOMENS PRETOS </t>
    </r>
  </si>
  <si>
    <t>GARANTIA</t>
  </si>
  <si>
    <r>
      <rPr>
        <b/>
        <sz val="10"/>
        <rFont val="Arial"/>
        <family val="2"/>
      </rPr>
      <t>TIPO DE OBRA:</t>
    </r>
    <r>
      <rPr>
        <sz val="10"/>
        <rFont val="Arial"/>
        <family val="2"/>
      </rPr>
      <t xml:space="preserve"> REFORMA E RESTAURO DE EDIFÍCIO </t>
    </r>
  </si>
  <si>
    <t>RESTAURAÇÃO DO SINO</t>
  </si>
  <si>
    <t>EM REL. AO TOTAL GERAL</t>
  </si>
  <si>
    <t>TOTAL  GERAL MENSAL R$</t>
  </si>
  <si>
    <t>BDI  MENSAL R$</t>
  </si>
  <si>
    <t>TOTAL GERAL  + BDI MENSAL R$</t>
  </si>
  <si>
    <t>TOTAL  GERAL ACUMULADO R$</t>
  </si>
  <si>
    <t>TOTAL  GERAL MENSAL (%)</t>
  </si>
  <si>
    <t>TOTAL  GERAL ACUMULADO (%)</t>
  </si>
  <si>
    <t xml:space="preserve">                 DEMONSTRATIVO DA COMPOSIÇÃO DO BDI DETALHADA</t>
  </si>
  <si>
    <t xml:space="preserve">REFORMA E RESTAURO </t>
  </si>
  <si>
    <t>05.04.060</t>
  </si>
  <si>
    <t>33.01.060</t>
  </si>
  <si>
    <t>33.05.330</t>
  </si>
  <si>
    <t>Caiação</t>
  </si>
  <si>
    <t>Legenda itens repetidos</t>
  </si>
  <si>
    <t>Valor Unitário</t>
  </si>
  <si>
    <t xml:space="preserve">     ANEXO III.4</t>
  </si>
  <si>
    <t>CONCORRÊNCIA N º 03/2021</t>
  </si>
  <si>
    <t xml:space="preserve">ANEXO III.3 </t>
  </si>
  <si>
    <r>
      <t>OBRA:</t>
    </r>
    <r>
      <rPr>
        <sz val="11"/>
        <rFont val="Arial"/>
        <family val="2"/>
      </rPr>
      <t xml:space="preserve"> REFORMA E RESTAURO DA CAPELA NOSSA SENHORA DO ROSÁRIO DOS HOMENS PRETOS </t>
    </r>
  </si>
  <si>
    <r>
      <t xml:space="preserve">CONCORRÊNCIA N°: </t>
    </r>
    <r>
      <rPr>
        <b/>
        <sz val="11"/>
        <rFont val="Arial"/>
        <family val="2"/>
      </rPr>
      <t>03/2021</t>
    </r>
  </si>
  <si>
    <t>ANEXO III.2</t>
  </si>
  <si>
    <t>PROCESSO SCEC-PRC - 2021/01319</t>
  </si>
  <si>
    <t>PROCESSO SCEC - 2021/01319</t>
  </si>
  <si>
    <t>BDI CONSIDERADO</t>
  </si>
  <si>
    <t xml:space="preserve">TOTAL (SEM BDI) </t>
  </si>
  <si>
    <t>TOTAL GERAL (COM BDI)</t>
  </si>
  <si>
    <r>
      <rPr>
        <b/>
        <sz val="10"/>
        <rFont val="Arial"/>
        <family val="2"/>
      </rPr>
      <t>OBRA:</t>
    </r>
    <r>
      <rPr>
        <sz val="10"/>
        <rFont val="Arial"/>
        <family val="2"/>
      </rPr>
      <t xml:space="preserve"> REFORMA E RESTAURO CAPELA NOSSA SENHORA DO ROSÁRIO DOS HOMENS PRETOS</t>
    </r>
  </si>
  <si>
    <r>
      <rPr>
        <b/>
        <sz val="10"/>
        <rFont val="Arial"/>
        <family val="2"/>
      </rPr>
      <t xml:space="preserve">LOCAL: </t>
    </r>
    <r>
      <rPr>
        <sz val="10"/>
        <rFont val="Arial"/>
        <family val="2"/>
      </rPr>
      <t>ELDORADO- QUILOMBO IVAPORUNDUVA- VALE DO RIBEIRA/ SP</t>
    </r>
  </si>
  <si>
    <t>DIRETRIZES PARA PREENCHIMENTO</t>
  </si>
  <si>
    <r>
      <t xml:space="preserve">Aos licitantes, sugerimos que os preços a serem preenchidos sejam inseridos diretamente na aba - </t>
    </r>
    <r>
      <rPr>
        <b/>
        <i/>
        <sz val="10"/>
        <color indexed="8"/>
        <rFont val="Calibri"/>
        <family val="2"/>
      </rPr>
      <t xml:space="preserve">"Planilha de preços unitários e totais" </t>
    </r>
  </si>
  <si>
    <r>
      <t>1.</t>
    </r>
    <r>
      <rPr>
        <b/>
        <sz val="10"/>
        <color indexed="8"/>
        <rFont val="Times New Roman"/>
        <family val="1"/>
      </rPr>
      <t xml:space="preserve">       </t>
    </r>
    <r>
      <rPr>
        <b/>
        <sz val="10"/>
        <color indexed="8"/>
        <rFont val="Calibri"/>
        <family val="2"/>
      </rPr>
      <t>PLANILHA ORÇAMENTÁRIA</t>
    </r>
  </si>
  <si>
    <t>A planilha orçamentária apresenta repetições de itens, a célula de referência estará disponível para edição e automaticamente os itens repetidos (com códigos e descrições iguais) serão preenchidos. Dessa forma evita-se que itens repetidos sejam preenchidos com preços distintos.</t>
  </si>
  <si>
    <t>Abaixo estão relacionados os itens repetidos, e em destaque as células que são referências e estão disponíveis para edição.</t>
  </si>
  <si>
    <t xml:space="preserve">1.2. Valores unitários </t>
  </si>
  <si>
    <t>Inserir valor unitário para cada item, com no máximo duas casas decimais. Não deixar casas decimais ocultas</t>
  </si>
  <si>
    <t>O cronograma será preenchido automaticamente com os valores vinculados a cada macroitem da planilha orçamentária.</t>
  </si>
  <si>
    <t>Preencher a aba correspondente na planilha disponibilizada com os percentuais adotados pela empresa</t>
  </si>
  <si>
    <r>
      <t>4.</t>
    </r>
    <r>
      <rPr>
        <b/>
        <sz val="10"/>
        <color indexed="8"/>
        <rFont val="Times New Roman"/>
        <family val="1"/>
      </rPr>
      <t xml:space="preserve">       </t>
    </r>
    <r>
      <rPr>
        <b/>
        <sz val="10"/>
        <color indexed="8"/>
        <rFont val="Calibri"/>
        <family val="2"/>
      </rPr>
      <t xml:space="preserve">ENTREGA - ENVELOPE 1 - PROPOSTA  </t>
    </r>
  </si>
  <si>
    <t xml:space="preserve">Entregar planilha orçamentária proposta, cronograma físico financeiro  (formato Excel) em pen drive ou cd  devidamente identificado com o nome da empresa licitante </t>
  </si>
  <si>
    <t xml:space="preserve">A planilha orçamentária proposta, cronograma físico financeiro e composições de BDI (restauro e equipamentos) deverão ser impressos em papel timbrado da empresa e entregue dentro do ENVELOPE 1 - PROPOSTA. </t>
  </si>
  <si>
    <r>
      <t>1.1</t>
    </r>
    <r>
      <rPr>
        <b/>
        <sz val="10"/>
        <color indexed="8"/>
        <rFont val="Times New Roman"/>
        <family val="1"/>
      </rPr>
      <t xml:space="preserve">   </t>
    </r>
    <r>
      <rPr>
        <b/>
        <sz val="10"/>
        <color indexed="8"/>
        <rFont val="Calibri"/>
        <family val="2"/>
      </rPr>
      <t xml:space="preserve">Itens repetidos – Planilha Orçamentária Capela Nossa Senhora do Rosário dos Homens Pretos </t>
    </r>
  </si>
  <si>
    <t xml:space="preserve">O BDI adotado pela empresa licitante deverá ser preenchido na linha 278 </t>
  </si>
  <si>
    <r>
      <t>1.3.</t>
    </r>
    <r>
      <rPr>
        <b/>
        <sz val="10"/>
        <color indexed="8"/>
        <rFont val="Times New Roman"/>
        <family val="1"/>
      </rPr>
      <t xml:space="preserve">       </t>
    </r>
    <r>
      <rPr>
        <b/>
        <sz val="10"/>
        <color indexed="8"/>
        <rFont val="Calibri"/>
        <family val="2"/>
      </rPr>
      <t>BDI</t>
    </r>
  </si>
  <si>
    <t>2. CRONOGRAMA FÍSICO FINANCEIRO</t>
  </si>
  <si>
    <t>3. COMPOSIÇÃO DO BDI</t>
  </si>
  <si>
    <r>
      <t>·</t>
    </r>
    <r>
      <rPr>
        <sz val="10"/>
        <color indexed="8"/>
        <rFont val="Times New Roman"/>
        <family val="1"/>
      </rPr>
      <t xml:space="preserve">         </t>
    </r>
    <r>
      <rPr>
        <sz val="10"/>
        <color indexed="8"/>
        <rFont val="Calibri"/>
        <family val="2"/>
      </rPr>
      <t xml:space="preserve">Item </t>
    </r>
    <r>
      <rPr>
        <b/>
        <sz val="10"/>
        <color indexed="8"/>
        <rFont val="Calibri"/>
        <family val="2"/>
      </rPr>
      <t>05.04.060</t>
    </r>
    <r>
      <rPr>
        <sz val="10"/>
        <color indexed="8"/>
        <rFont val="Calibri"/>
        <family val="2"/>
      </rPr>
      <t xml:space="preserve"> – Ao preencher a célula </t>
    </r>
    <r>
      <rPr>
        <b/>
        <sz val="10"/>
        <color indexed="8"/>
        <rFont val="Calibri"/>
        <family val="2"/>
      </rPr>
      <t>31</t>
    </r>
    <r>
      <rPr>
        <sz val="10"/>
        <color indexed="8"/>
        <rFont val="Calibri"/>
        <family val="2"/>
      </rPr>
      <t xml:space="preserve"> automaticamente a célula 51 será preenchida; </t>
    </r>
  </si>
  <si>
    <r>
      <t>·</t>
    </r>
    <r>
      <rPr>
        <sz val="10"/>
        <color indexed="8"/>
        <rFont val="Times New Roman"/>
        <family val="1"/>
      </rPr>
      <t xml:space="preserve">         </t>
    </r>
    <r>
      <rPr>
        <sz val="10"/>
        <color indexed="8"/>
        <rFont val="Calibri"/>
        <family val="2"/>
      </rPr>
      <t>Item</t>
    </r>
    <r>
      <rPr>
        <b/>
        <sz val="10"/>
        <color indexed="8"/>
        <rFont val="Calibri"/>
        <family val="2"/>
      </rPr>
      <t xml:space="preserve"> 33.01.060</t>
    </r>
    <r>
      <rPr>
        <sz val="10"/>
        <color indexed="8"/>
        <rFont val="Calibri"/>
        <family val="2"/>
      </rPr>
      <t xml:space="preserve"> – Ao preencher a célula </t>
    </r>
    <r>
      <rPr>
        <b/>
        <sz val="10"/>
        <color indexed="8"/>
        <rFont val="Calibri"/>
        <family val="2"/>
      </rPr>
      <t>74</t>
    </r>
    <r>
      <rPr>
        <sz val="10"/>
        <color indexed="8"/>
        <rFont val="Calibri"/>
        <family val="2"/>
      </rPr>
      <t xml:space="preserve"> automaticamente as células 81, 169, 175, 183, 188, 195, 200 e 204 serão preenchidas; </t>
    </r>
  </si>
  <si>
    <r>
      <t>·</t>
    </r>
    <r>
      <rPr>
        <sz val="10"/>
        <color indexed="8"/>
        <rFont val="Times New Roman"/>
        <family val="1"/>
      </rPr>
      <t xml:space="preserve">         </t>
    </r>
    <r>
      <rPr>
        <sz val="10"/>
        <color indexed="8"/>
        <rFont val="Calibri"/>
        <family val="2"/>
      </rPr>
      <t xml:space="preserve">Item </t>
    </r>
    <r>
      <rPr>
        <b/>
        <sz val="10"/>
        <color indexed="8"/>
        <rFont val="Calibri"/>
        <family val="2"/>
      </rPr>
      <t>33.05.330</t>
    </r>
    <r>
      <rPr>
        <sz val="10"/>
        <color indexed="8"/>
        <rFont val="Calibri"/>
        <family val="2"/>
      </rPr>
      <t xml:space="preserve"> – Ao preencher a célula 82 automaticamente as células 176, 184, 196, 201 e 205 serão preenchidas; </t>
    </r>
  </si>
  <si>
    <r>
      <t>·</t>
    </r>
    <r>
      <rPr>
        <sz val="10"/>
        <color indexed="8"/>
        <rFont val="Times New Roman"/>
        <family val="1"/>
      </rPr>
      <t xml:space="preserve">         </t>
    </r>
    <r>
      <rPr>
        <sz val="10"/>
        <color indexed="8"/>
        <rFont val="Calibri"/>
        <family val="2"/>
      </rPr>
      <t xml:space="preserve">Item </t>
    </r>
    <r>
      <rPr>
        <b/>
        <sz val="10"/>
        <color indexed="8"/>
        <rFont val="Calibri"/>
        <family val="2"/>
      </rPr>
      <t>15.04.001</t>
    </r>
    <r>
      <rPr>
        <sz val="10"/>
        <color indexed="8"/>
        <rFont val="Calibri"/>
        <family val="2"/>
      </rPr>
      <t xml:space="preserve"> – Ao preencher a célula 229 automaticamente a célula 233 será preenchida; </t>
    </r>
  </si>
  <si>
    <t xml:space="preserve">MODELO DE PLANILHA DE PREÇOS UNITÁRIOS E TOTAIS 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</si>
</sst>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6" formatCode="_(* #,##0.00_);_(* \(#,##0.00\);_(* &quot;-&quot;??_);_(@_)"/>
  </numFmts>
  <fonts count="33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Trebuchet MS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1"/>
    </font>
    <font>
      <sz val="11"/>
      <name val="Arial"/>
      <family val="2"/>
    </font>
    <font>
      <b/>
      <sz val="9"/>
      <name val="Arial"/>
      <family val="1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name val="Arial"/>
      <family val="1"/>
    </font>
    <font>
      <sz val="9"/>
      <color theme="1"/>
      <name val="Arial"/>
      <family val="1"/>
    </font>
    <font>
      <sz val="9"/>
      <color indexed="8"/>
      <name val="Arial"/>
      <family val="1"/>
    </font>
    <font>
      <b/>
      <sz val="9"/>
      <color theme="1"/>
      <name val="Arial"/>
      <family val="1"/>
    </font>
    <font>
      <b/>
      <sz val="9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</font>
    <font>
      <sz val="10"/>
      <color theme="1"/>
      <name val="Symbol"/>
      <family val="1"/>
      <charset val="2"/>
    </font>
    <font>
      <sz val="10"/>
      <color indexed="8"/>
      <name val="Times New Roman"/>
      <family val="1"/>
    </font>
    <font>
      <sz val="10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/>
    <xf numFmtId="43" fontId="0" fillId="0" borderId="0" xfId="1" applyFont="1"/>
    <xf numFmtId="43" fontId="6" fillId="5" borderId="20" xfId="1" applyFont="1" applyFill="1" applyBorder="1" applyAlignment="1">
      <alignment horizontal="left" vertical="center"/>
    </xf>
    <xf numFmtId="0" fontId="8" fillId="5" borderId="21" xfId="3" applyFont="1" applyFill="1" applyBorder="1" applyAlignment="1">
      <alignment horizontal="center" vertical="center"/>
    </xf>
    <xf numFmtId="0" fontId="9" fillId="5" borderId="0" xfId="0" applyFont="1" applyFill="1"/>
    <xf numFmtId="43" fontId="6" fillId="5" borderId="10" xfId="1" applyFont="1" applyFill="1" applyBorder="1" applyAlignment="1">
      <alignment horizontal="left" vertical="center"/>
    </xf>
    <xf numFmtId="0" fontId="8" fillId="5" borderId="15" xfId="3" applyFont="1" applyFill="1" applyBorder="1" applyAlignment="1">
      <alignment horizontal="center" vertical="center"/>
    </xf>
    <xf numFmtId="9" fontId="8" fillId="6" borderId="15" xfId="3" applyNumberFormat="1" applyFont="1" applyFill="1" applyBorder="1" applyAlignment="1">
      <alignment horizontal="center" vertical="center"/>
    </xf>
    <xf numFmtId="43" fontId="6" fillId="5" borderId="17" xfId="1" applyFont="1" applyFill="1" applyBorder="1" applyAlignment="1">
      <alignment horizontal="left" vertical="center"/>
    </xf>
    <xf numFmtId="0" fontId="8" fillId="5" borderId="27" xfId="3" applyFont="1" applyFill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9" fillId="0" borderId="0" xfId="0" applyFont="1"/>
    <xf numFmtId="0" fontId="8" fillId="0" borderId="15" xfId="3" applyFont="1" applyBorder="1" applyAlignment="1">
      <alignment horizontal="center" vertical="center"/>
    </xf>
    <xf numFmtId="9" fontId="8" fillId="8" borderId="15" xfId="3" applyNumberFormat="1" applyFont="1" applyFill="1" applyBorder="1" applyAlignment="1">
      <alignment horizontal="center" vertical="center"/>
    </xf>
    <xf numFmtId="9" fontId="8" fillId="7" borderId="15" xfId="3" applyNumberFormat="1" applyFont="1" applyFill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10" fillId="8" borderId="31" xfId="3" applyFont="1" applyFill="1" applyBorder="1" applyAlignment="1">
      <alignment horizontal="center" vertical="center"/>
    </xf>
    <xf numFmtId="9" fontId="6" fillId="7" borderId="15" xfId="3" applyNumberFormat="1" applyFont="1" applyFill="1" applyBorder="1" applyAlignment="1">
      <alignment horizontal="center" vertical="center"/>
    </xf>
    <xf numFmtId="0" fontId="10" fillId="7" borderId="31" xfId="3" applyFont="1" applyFill="1" applyBorder="1" applyAlignment="1">
      <alignment horizontal="center" vertical="center"/>
    </xf>
    <xf numFmtId="0" fontId="10" fillId="6" borderId="31" xfId="3" applyFont="1" applyFill="1" applyBorder="1" applyAlignment="1">
      <alignment horizontal="center" vertical="center"/>
    </xf>
    <xf numFmtId="9" fontId="8" fillId="5" borderId="15" xfId="3" applyNumberFormat="1" applyFont="1" applyFill="1" applyBorder="1" applyAlignment="1">
      <alignment horizontal="center" vertical="center"/>
    </xf>
    <xf numFmtId="0" fontId="10" fillId="5" borderId="31" xfId="3" applyFont="1" applyFill="1" applyBorder="1" applyAlignment="1">
      <alignment horizontal="center" vertical="center"/>
    </xf>
    <xf numFmtId="9" fontId="6" fillId="8" borderId="15" xfId="3" applyNumberFormat="1" applyFont="1" applyFill="1" applyBorder="1" applyAlignment="1">
      <alignment horizontal="center" vertical="center"/>
    </xf>
    <xf numFmtId="10" fontId="6" fillId="5" borderId="20" xfId="2" applyNumberFormat="1" applyFont="1" applyFill="1" applyBorder="1" applyAlignment="1">
      <alignment horizontal="left" vertical="center"/>
    </xf>
    <xf numFmtId="10" fontId="8" fillId="5" borderId="21" xfId="2" applyNumberFormat="1" applyFont="1" applyFill="1" applyBorder="1" applyAlignment="1">
      <alignment horizontal="center" vertical="center"/>
    </xf>
    <xf numFmtId="10" fontId="9" fillId="5" borderId="0" xfId="2" applyNumberFormat="1" applyFont="1" applyFill="1"/>
    <xf numFmtId="10" fontId="6" fillId="0" borderId="24" xfId="3" applyNumberFormat="1" applyFont="1" applyBorder="1" applyAlignment="1">
      <alignment horizontal="center" vertical="center"/>
    </xf>
    <xf numFmtId="0" fontId="6" fillId="0" borderId="37" xfId="3" applyFont="1" applyBorder="1" applyAlignment="1">
      <alignment vertical="center" wrapText="1"/>
    </xf>
    <xf numFmtId="0" fontId="6" fillId="0" borderId="23" xfId="3" applyFont="1" applyBorder="1" applyAlignment="1">
      <alignment vertical="center" wrapText="1"/>
    </xf>
    <xf numFmtId="4" fontId="6" fillId="0" borderId="14" xfId="3" applyNumberFormat="1" applyFont="1" applyBorder="1" applyAlignment="1">
      <alignment horizontal="center" vertical="center"/>
    </xf>
    <xf numFmtId="0" fontId="6" fillId="0" borderId="39" xfId="3" applyFont="1" applyBorder="1" applyAlignment="1">
      <alignment vertical="center" wrapText="1"/>
    </xf>
    <xf numFmtId="10" fontId="6" fillId="0" borderId="40" xfId="2" applyNumberFormat="1" applyFont="1" applyBorder="1" applyAlignment="1">
      <alignment vertical="center" wrapText="1"/>
    </xf>
    <xf numFmtId="0" fontId="6" fillId="0" borderId="40" xfId="3" applyFont="1" applyBorder="1" applyAlignment="1">
      <alignment vertical="center" wrapText="1"/>
    </xf>
    <xf numFmtId="0" fontId="0" fillId="0" borderId="0" xfId="0"/>
    <xf numFmtId="4" fontId="6" fillId="7" borderId="30" xfId="3" applyNumberFormat="1" applyFont="1" applyFill="1" applyBorder="1" applyAlignment="1">
      <alignment horizontal="center" vertical="center"/>
    </xf>
    <xf numFmtId="4" fontId="0" fillId="0" borderId="0" xfId="0" applyNumberFormat="1"/>
    <xf numFmtId="4" fontId="9" fillId="5" borderId="0" xfId="0" applyNumberFormat="1" applyFont="1" applyFill="1"/>
    <xf numFmtId="0" fontId="3" fillId="0" borderId="0" xfId="0" applyFont="1"/>
    <xf numFmtId="0" fontId="3" fillId="0" borderId="0" xfId="0" applyFont="1"/>
    <xf numFmtId="0" fontId="3" fillId="0" borderId="0" xfId="0" applyFont="1"/>
    <xf numFmtId="0" fontId="0" fillId="0" borderId="0" xfId="0"/>
    <xf numFmtId="0" fontId="8" fillId="0" borderId="15" xfId="7" applyFont="1" applyBorder="1" applyAlignment="1">
      <alignment horizontal="center" vertical="center"/>
    </xf>
    <xf numFmtId="0" fontId="6" fillId="9" borderId="15" xfId="7" applyFont="1" applyFill="1" applyBorder="1" applyAlignment="1">
      <alignment horizontal="center" vertical="center"/>
    </xf>
    <xf numFmtId="0" fontId="5" fillId="0" borderId="15" xfId="7" applyFont="1" applyBorder="1" applyAlignment="1">
      <alignment horizontal="center"/>
    </xf>
    <xf numFmtId="0" fontId="6" fillId="5" borderId="15" xfId="7" applyFont="1" applyFill="1" applyBorder="1" applyAlignment="1">
      <alignment horizontal="center"/>
    </xf>
    <xf numFmtId="0" fontId="8" fillId="0" borderId="15" xfId="7" applyFont="1" applyBorder="1" applyAlignment="1">
      <alignment horizontal="center" wrapText="1"/>
    </xf>
    <xf numFmtId="10" fontId="8" fillId="0" borderId="15" xfId="7" applyNumberFormat="1" applyFont="1" applyBorder="1" applyAlignment="1">
      <alignment horizontal="center" wrapText="1"/>
    </xf>
    <xf numFmtId="0" fontId="8" fillId="0" borderId="15" xfId="7" applyFont="1" applyFill="1" applyBorder="1" applyAlignment="1">
      <alignment horizontal="center" wrapText="1"/>
    </xf>
    <xf numFmtId="0" fontId="6" fillId="9" borderId="15" xfId="7" applyFont="1" applyFill="1" applyBorder="1" applyAlignment="1">
      <alignment horizontal="center" wrapText="1"/>
    </xf>
    <xf numFmtId="10" fontId="5" fillId="9" borderId="15" xfId="7" applyNumberFormat="1" applyFont="1" applyFill="1" applyBorder="1" applyAlignment="1">
      <alignment horizontal="center" wrapText="1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/>
    <xf numFmtId="0" fontId="6" fillId="0" borderId="14" xfId="3" applyFont="1" applyBorder="1" applyAlignment="1">
      <alignment horizontal="center" vertical="center"/>
    </xf>
    <xf numFmtId="0" fontId="9" fillId="0" borderId="0" xfId="0" applyFont="1" applyFill="1"/>
    <xf numFmtId="10" fontId="9" fillId="0" borderId="0" xfId="2" applyNumberFormat="1" applyFont="1" applyFill="1"/>
    <xf numFmtId="43" fontId="8" fillId="0" borderId="20" xfId="1" applyFont="1" applyFill="1" applyBorder="1" applyAlignment="1">
      <alignment horizontal="left" vertical="center"/>
    </xf>
    <xf numFmtId="43" fontId="8" fillId="0" borderId="10" xfId="1" applyFont="1" applyFill="1" applyBorder="1" applyAlignment="1">
      <alignment horizontal="left" vertical="center"/>
    </xf>
    <xf numFmtId="43" fontId="8" fillId="0" borderId="17" xfId="1" applyFont="1" applyFill="1" applyBorder="1" applyAlignment="1">
      <alignment horizontal="left" vertical="center"/>
    </xf>
    <xf numFmtId="10" fontId="8" fillId="5" borderId="15" xfId="3" applyNumberFormat="1" applyFont="1" applyFill="1" applyBorder="1" applyAlignment="1">
      <alignment horizontal="center" vertical="center"/>
    </xf>
    <xf numFmtId="9" fontId="8" fillId="0" borderId="15" xfId="3" applyNumberFormat="1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vertical="center" wrapText="1"/>
    </xf>
    <xf numFmtId="0" fontId="6" fillId="0" borderId="40" xfId="3" applyFont="1" applyFill="1" applyBorder="1" applyAlignment="1">
      <alignment vertical="center" wrapText="1"/>
    </xf>
    <xf numFmtId="4" fontId="6" fillId="0" borderId="14" xfId="3" applyNumberFormat="1" applyFont="1" applyFill="1" applyBorder="1" applyAlignment="1">
      <alignment horizontal="center" vertical="center"/>
    </xf>
    <xf numFmtId="0" fontId="1" fillId="0" borderId="6" xfId="3" applyFill="1" applyBorder="1" applyAlignment="1">
      <alignment vertical="center"/>
    </xf>
    <xf numFmtId="43" fontId="4" fillId="0" borderId="7" xfId="1" applyFill="1" applyBorder="1" applyAlignment="1">
      <alignment vertical="center"/>
    </xf>
    <xf numFmtId="0" fontId="1" fillId="0" borderId="7" xfId="3" applyFill="1" applyBorder="1" applyAlignment="1">
      <alignment vertical="center"/>
    </xf>
    <xf numFmtId="0" fontId="1" fillId="0" borderId="8" xfId="3" applyFill="1" applyBorder="1" applyAlignment="1">
      <alignment vertical="center"/>
    </xf>
    <xf numFmtId="10" fontId="6" fillId="0" borderId="14" xfId="3" applyNumberFormat="1" applyFont="1" applyFill="1" applyBorder="1" applyAlignment="1">
      <alignment horizontal="center" vertical="center"/>
    </xf>
    <xf numFmtId="44" fontId="9" fillId="0" borderId="0" xfId="0" applyNumberFormat="1" applyFont="1" applyFill="1"/>
    <xf numFmtId="10" fontId="0" fillId="0" borderId="0" xfId="0" applyNumberFormat="1"/>
    <xf numFmtId="10" fontId="12" fillId="0" borderId="24" xfId="2" applyNumberFormat="1" applyFont="1" applyFill="1" applyBorder="1" applyAlignment="1">
      <alignment horizontal="center" vertical="center"/>
    </xf>
    <xf numFmtId="9" fontId="12" fillId="0" borderId="25" xfId="3" applyNumberFormat="1" applyFont="1" applyFill="1" applyBorder="1" applyAlignment="1">
      <alignment vertical="center"/>
    </xf>
    <xf numFmtId="4" fontId="12" fillId="0" borderId="30" xfId="3" applyNumberFormat="1" applyFont="1" applyFill="1" applyBorder="1" applyAlignment="1">
      <alignment horizontal="center" vertical="center"/>
    </xf>
    <xf numFmtId="4" fontId="12" fillId="0" borderId="25" xfId="3" applyNumberFormat="1" applyFont="1" applyFill="1" applyBorder="1" applyAlignment="1">
      <alignment horizontal="center" vertical="center"/>
    </xf>
    <xf numFmtId="0" fontId="0" fillId="0" borderId="31" xfId="0" applyBorder="1"/>
    <xf numFmtId="0" fontId="0" fillId="0" borderId="39" xfId="0" applyBorder="1"/>
    <xf numFmtId="0" fontId="0" fillId="0" borderId="40" xfId="0" applyBorder="1"/>
    <xf numFmtId="0" fontId="0" fillId="0" borderId="0" xfId="0"/>
    <xf numFmtId="0" fontId="3" fillId="0" borderId="0" xfId="0" applyFont="1"/>
    <xf numFmtId="0" fontId="2" fillId="9" borderId="15" xfId="0" applyFont="1" applyFill="1" applyBorder="1" applyAlignment="1">
      <alignment horizontal="center" vertical="center" wrapText="1"/>
    </xf>
    <xf numFmtId="10" fontId="12" fillId="5" borderId="24" xfId="2" applyNumberFormat="1" applyFont="1" applyFill="1" applyBorder="1" applyAlignment="1">
      <alignment horizontal="center" vertical="center"/>
    </xf>
    <xf numFmtId="0" fontId="6" fillId="0" borderId="18" xfId="3" applyFont="1" applyBorder="1" applyAlignment="1">
      <alignment horizontal="center" vertical="center" wrapText="1"/>
    </xf>
    <xf numFmtId="39" fontId="6" fillId="5" borderId="28" xfId="5" applyNumberFormat="1" applyFont="1" applyFill="1" applyBorder="1" applyAlignment="1">
      <alignment horizontal="center" vertical="center"/>
    </xf>
    <xf numFmtId="39" fontId="6" fillId="5" borderId="29" xfId="5" applyNumberFormat="1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horizontal="center" vertical="center"/>
    </xf>
    <xf numFmtId="44" fontId="8" fillId="0" borderId="21" xfId="4" applyNumberFormat="1" applyFont="1" applyBorder="1" applyAlignment="1">
      <alignment horizontal="center" vertical="center"/>
    </xf>
    <xf numFmtId="44" fontId="8" fillId="0" borderId="15" xfId="4" applyNumberFormat="1" applyFont="1" applyBorder="1" applyAlignment="1">
      <alignment horizontal="center" vertical="center"/>
    </xf>
    <xf numFmtId="44" fontId="8" fillId="0" borderId="27" xfId="4" applyNumberFormat="1" applyFont="1" applyBorder="1" applyAlignment="1">
      <alignment horizontal="center" vertical="center"/>
    </xf>
    <xf numFmtId="10" fontId="8" fillId="7" borderId="22" xfId="3" applyNumberFormat="1" applyFont="1" applyFill="1" applyBorder="1" applyAlignment="1">
      <alignment horizontal="center" vertical="center"/>
    </xf>
    <xf numFmtId="10" fontId="8" fillId="7" borderId="23" xfId="3" applyNumberFormat="1" applyFont="1" applyFill="1" applyBorder="1" applyAlignment="1">
      <alignment horizontal="center" vertical="center"/>
    </xf>
    <xf numFmtId="10" fontId="8" fillId="5" borderId="22" xfId="3" applyNumberFormat="1" applyFont="1" applyFill="1" applyBorder="1" applyAlignment="1">
      <alignment horizontal="center" vertical="center"/>
    </xf>
    <xf numFmtId="10" fontId="8" fillId="5" borderId="23" xfId="3" applyNumberFormat="1" applyFont="1" applyFill="1" applyBorder="1" applyAlignment="1">
      <alignment horizontal="center" vertical="center"/>
    </xf>
    <xf numFmtId="49" fontId="6" fillId="0" borderId="16" xfId="3" quotePrefix="1" applyNumberFormat="1" applyFont="1" applyFill="1" applyBorder="1" applyAlignment="1">
      <alignment horizontal="center" vertical="center"/>
    </xf>
    <xf numFmtId="49" fontId="6" fillId="0" borderId="17" xfId="3" quotePrefix="1" applyNumberFormat="1" applyFont="1" applyFill="1" applyBorder="1" applyAlignment="1">
      <alignment horizontal="center" vertical="center"/>
    </xf>
    <xf numFmtId="4" fontId="12" fillId="5" borderId="28" xfId="5" applyNumberFormat="1" applyFont="1" applyFill="1" applyBorder="1" applyAlignment="1">
      <alignment horizontal="center" vertical="center"/>
    </xf>
    <xf numFmtId="4" fontId="12" fillId="5" borderId="29" xfId="5" applyNumberFormat="1" applyFont="1" applyFill="1" applyBorder="1" applyAlignment="1">
      <alignment horizontal="center" vertical="center"/>
    </xf>
    <xf numFmtId="4" fontId="10" fillId="5" borderId="28" xfId="5" applyNumberFormat="1" applyFont="1" applyFill="1" applyBorder="1" applyAlignment="1">
      <alignment horizontal="center" vertical="center"/>
    </xf>
    <xf numFmtId="4" fontId="10" fillId="5" borderId="29" xfId="5" applyNumberFormat="1" applyFont="1" applyFill="1" applyBorder="1" applyAlignment="1">
      <alignment horizontal="center" vertical="center"/>
    </xf>
    <xf numFmtId="0" fontId="1" fillId="4" borderId="1" xfId="3" applyFill="1" applyBorder="1" applyAlignment="1">
      <alignment horizontal="center" vertical="center"/>
    </xf>
    <xf numFmtId="0" fontId="1" fillId="4" borderId="2" xfId="3" applyFill="1" applyBorder="1" applyAlignment="1">
      <alignment horizontal="center" vertical="center"/>
    </xf>
    <xf numFmtId="0" fontId="1" fillId="4" borderId="3" xfId="3" applyFill="1" applyBorder="1" applyAlignment="1">
      <alignment horizontal="center" vertical="center"/>
    </xf>
    <xf numFmtId="0" fontId="5" fillId="0" borderId="4" xfId="3" quotePrefix="1" applyFont="1" applyBorder="1" applyAlignment="1">
      <alignment horizontal="center" vertical="center"/>
    </xf>
    <xf numFmtId="0" fontId="5" fillId="0" borderId="0" xfId="3" quotePrefix="1" applyFont="1" applyBorder="1" applyAlignment="1">
      <alignment horizontal="center" vertical="center"/>
    </xf>
    <xf numFmtId="0" fontId="5" fillId="0" borderId="5" xfId="3" quotePrefix="1" applyFont="1" applyBorder="1" applyAlignment="1">
      <alignment horizontal="center" vertical="center"/>
    </xf>
    <xf numFmtId="0" fontId="5" fillId="4" borderId="6" xfId="3" quotePrefix="1" applyFont="1" applyFill="1" applyBorder="1" applyAlignment="1">
      <alignment horizontal="center" vertical="center"/>
    </xf>
    <xf numFmtId="0" fontId="5" fillId="4" borderId="7" xfId="3" quotePrefix="1" applyFont="1" applyFill="1" applyBorder="1" applyAlignment="1">
      <alignment horizontal="center" vertical="center"/>
    </xf>
    <xf numFmtId="0" fontId="5" fillId="4" borderId="8" xfId="3" quotePrefix="1" applyFont="1" applyFill="1" applyBorder="1" applyAlignment="1">
      <alignment horizontal="center" vertical="center"/>
    </xf>
    <xf numFmtId="4" fontId="10" fillId="7" borderId="28" xfId="5" applyNumberFormat="1" applyFont="1" applyFill="1" applyBorder="1" applyAlignment="1">
      <alignment horizontal="center" vertical="center"/>
    </xf>
    <xf numFmtId="4" fontId="10" fillId="7" borderId="29" xfId="5" applyNumberFormat="1" applyFont="1" applyFill="1" applyBorder="1" applyAlignment="1">
      <alignment horizontal="center" vertical="center"/>
    </xf>
    <xf numFmtId="0" fontId="6" fillId="5" borderId="19" xfId="3" applyFont="1" applyFill="1" applyBorder="1" applyAlignment="1">
      <alignment horizontal="center" vertical="center"/>
    </xf>
    <xf numFmtId="0" fontId="6" fillId="5" borderId="9" xfId="3" applyFont="1" applyFill="1" applyBorder="1" applyAlignment="1">
      <alignment horizontal="center" vertical="center"/>
    </xf>
    <xf numFmtId="0" fontId="6" fillId="5" borderId="26" xfId="3" applyFont="1" applyFill="1" applyBorder="1" applyAlignment="1">
      <alignment horizontal="center" vertical="center"/>
    </xf>
    <xf numFmtId="44" fontId="6" fillId="5" borderId="21" xfId="4" applyNumberFormat="1" applyFont="1" applyFill="1" applyBorder="1" applyAlignment="1">
      <alignment horizontal="center" vertical="center"/>
    </xf>
    <xf numFmtId="44" fontId="6" fillId="5" borderId="15" xfId="4" applyNumberFormat="1" applyFont="1" applyFill="1" applyBorder="1" applyAlignment="1">
      <alignment horizontal="center" vertical="center"/>
    </xf>
    <xf numFmtId="44" fontId="6" fillId="5" borderId="27" xfId="4" applyNumberFormat="1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26" xfId="3" applyFont="1" applyFill="1" applyBorder="1" applyAlignment="1">
      <alignment horizontal="center" vertical="center"/>
    </xf>
    <xf numFmtId="44" fontId="8" fillId="0" borderId="21" xfId="4" applyNumberFormat="1" applyFont="1" applyFill="1" applyBorder="1" applyAlignment="1">
      <alignment horizontal="center" vertical="center"/>
    </xf>
    <xf numFmtId="44" fontId="8" fillId="0" borderId="15" xfId="4" applyNumberFormat="1" applyFont="1" applyFill="1" applyBorder="1" applyAlignment="1">
      <alignment horizontal="center" vertical="center"/>
    </xf>
    <xf numFmtId="44" fontId="8" fillId="0" borderId="27" xfId="4" applyNumberFormat="1" applyFont="1" applyFill="1" applyBorder="1" applyAlignment="1">
      <alignment horizontal="center" vertical="center"/>
    </xf>
    <xf numFmtId="10" fontId="8" fillId="5" borderId="22" xfId="2" applyNumberFormat="1" applyFont="1" applyFill="1" applyBorder="1" applyAlignment="1">
      <alignment horizontal="center" vertical="center"/>
    </xf>
    <xf numFmtId="10" fontId="8" fillId="5" borderId="23" xfId="2" applyNumberFormat="1" applyFont="1" applyFill="1" applyBorder="1" applyAlignment="1">
      <alignment horizontal="center" vertical="center"/>
    </xf>
    <xf numFmtId="44" fontId="8" fillId="0" borderId="20" xfId="4" applyNumberFormat="1" applyFont="1" applyFill="1" applyBorder="1" applyAlignment="1">
      <alignment horizontal="center" vertical="center"/>
    </xf>
    <xf numFmtId="44" fontId="8" fillId="0" borderId="10" xfId="4" applyNumberFormat="1" applyFont="1" applyFill="1" applyBorder="1" applyAlignment="1">
      <alignment horizontal="center" vertical="center"/>
    </xf>
    <xf numFmtId="44" fontId="8" fillId="0" borderId="17" xfId="4" applyNumberFormat="1" applyFont="1" applyFill="1" applyBorder="1" applyAlignment="1">
      <alignment horizontal="center" vertical="center"/>
    </xf>
    <xf numFmtId="43" fontId="10" fillId="5" borderId="28" xfId="1" applyFont="1" applyFill="1" applyBorder="1" applyAlignment="1">
      <alignment horizontal="center" vertical="center"/>
    </xf>
    <xf numFmtId="43" fontId="10" fillId="5" borderId="29" xfId="1" applyFont="1" applyFill="1" applyBorder="1" applyAlignment="1">
      <alignment horizontal="center" vertical="center"/>
    </xf>
    <xf numFmtId="44" fontId="6" fillId="5" borderId="20" xfId="4" applyNumberFormat="1" applyFont="1" applyFill="1" applyBorder="1" applyAlignment="1">
      <alignment horizontal="center" vertical="center"/>
    </xf>
    <xf numFmtId="44" fontId="6" fillId="5" borderId="10" xfId="4" applyNumberFormat="1" applyFont="1" applyFill="1" applyBorder="1" applyAlignment="1">
      <alignment horizontal="center" vertical="center"/>
    </xf>
    <xf numFmtId="44" fontId="6" fillId="5" borderId="17" xfId="4" applyNumberFormat="1" applyFont="1" applyFill="1" applyBorder="1" applyAlignment="1">
      <alignment horizontal="center" vertical="center"/>
    </xf>
    <xf numFmtId="4" fontId="6" fillId="0" borderId="22" xfId="6" applyNumberFormat="1" applyFont="1" applyBorder="1" applyAlignment="1">
      <alignment horizontal="center" vertical="center"/>
    </xf>
    <xf numFmtId="4" fontId="6" fillId="0" borderId="23" xfId="6" applyNumberFormat="1" applyFont="1" applyBorder="1" applyAlignment="1">
      <alignment horizontal="center" vertical="center"/>
    </xf>
    <xf numFmtId="1" fontId="6" fillId="0" borderId="32" xfId="3" applyNumberFormat="1" applyFont="1" applyFill="1" applyBorder="1" applyAlignment="1">
      <alignment horizontal="center" vertical="center"/>
    </xf>
    <xf numFmtId="1" fontId="6" fillId="0" borderId="33" xfId="3" applyNumberFormat="1" applyFont="1" applyFill="1" applyBorder="1" applyAlignment="1">
      <alignment horizontal="center" vertical="center"/>
    </xf>
    <xf numFmtId="1" fontId="6" fillId="0" borderId="47" xfId="3" applyNumberFormat="1" applyFont="1" applyFill="1" applyBorder="1" applyAlignment="1">
      <alignment horizontal="center" vertical="center"/>
    </xf>
    <xf numFmtId="1" fontId="6" fillId="0" borderId="34" xfId="3" applyNumberFormat="1" applyFont="1" applyFill="1" applyBorder="1" applyAlignment="1">
      <alignment horizontal="center" vertical="center"/>
    </xf>
    <xf numFmtId="1" fontId="6" fillId="0" borderId="35" xfId="3" applyNumberFormat="1" applyFont="1" applyFill="1" applyBorder="1" applyAlignment="1">
      <alignment horizontal="center" vertical="center"/>
    </xf>
    <xf numFmtId="1" fontId="6" fillId="0" borderId="48" xfId="3" applyNumberFormat="1" applyFont="1" applyFill="1" applyBorder="1" applyAlignment="1">
      <alignment horizontal="center" vertical="center"/>
    </xf>
    <xf numFmtId="0" fontId="6" fillId="0" borderId="36" xfId="3" applyFont="1" applyBorder="1" applyAlignment="1">
      <alignment horizontal="left" vertical="center" wrapText="1"/>
    </xf>
    <xf numFmtId="0" fontId="6" fillId="0" borderId="37" xfId="3" applyFont="1" applyBorder="1" applyAlignment="1">
      <alignment horizontal="left" vertical="center" wrapText="1"/>
    </xf>
    <xf numFmtId="0" fontId="6" fillId="0" borderId="38" xfId="3" applyFont="1" applyFill="1" applyBorder="1" applyAlignment="1">
      <alignment horizontal="left" vertical="center" wrapText="1"/>
    </xf>
    <xf numFmtId="0" fontId="6" fillId="0" borderId="39" xfId="3" applyFont="1" applyFill="1" applyBorder="1" applyAlignment="1">
      <alignment horizontal="left" vertical="center" wrapText="1"/>
    </xf>
    <xf numFmtId="10" fontId="6" fillId="0" borderId="31" xfId="3" applyNumberFormat="1" applyFont="1" applyFill="1" applyBorder="1" applyAlignment="1">
      <alignment horizontal="center" vertical="center"/>
    </xf>
    <xf numFmtId="10" fontId="6" fillId="0" borderId="40" xfId="3" applyNumberFormat="1" applyFont="1" applyFill="1" applyBorder="1" applyAlignment="1">
      <alignment horizontal="center" vertical="center"/>
    </xf>
    <xf numFmtId="4" fontId="6" fillId="0" borderId="31" xfId="3" applyNumberFormat="1" applyFont="1" applyFill="1" applyBorder="1" applyAlignment="1">
      <alignment horizontal="center" vertical="center"/>
    </xf>
    <xf numFmtId="4" fontId="6" fillId="0" borderId="40" xfId="3" applyNumberFormat="1" applyFont="1" applyFill="1" applyBorder="1" applyAlignment="1">
      <alignment horizontal="center" vertical="center"/>
    </xf>
    <xf numFmtId="4" fontId="6" fillId="0" borderId="31" xfId="6" applyNumberFormat="1" applyFont="1" applyBorder="1" applyAlignment="1">
      <alignment horizontal="center" vertical="center"/>
    </xf>
    <xf numFmtId="4" fontId="6" fillId="0" borderId="40" xfId="6" applyNumberFormat="1" applyFont="1" applyBorder="1" applyAlignment="1">
      <alignment horizontal="center" vertical="center"/>
    </xf>
    <xf numFmtId="0" fontId="6" fillId="0" borderId="38" xfId="3" applyFont="1" applyBorder="1" applyAlignment="1">
      <alignment horizontal="left" vertical="center" wrapText="1"/>
    </xf>
    <xf numFmtId="0" fontId="6" fillId="0" borderId="39" xfId="3" applyFont="1" applyBorder="1" applyAlignment="1">
      <alignment horizontal="left" vertical="center" wrapText="1"/>
    </xf>
    <xf numFmtId="0" fontId="15" fillId="0" borderId="31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0" fillId="0" borderId="31" xfId="0" applyBorder="1" applyAlignment="1"/>
    <xf numFmtId="0" fontId="0" fillId="0" borderId="39" xfId="0" applyFont="1" applyBorder="1" applyAlignment="1"/>
    <xf numFmtId="0" fontId="0" fillId="0" borderId="40" xfId="0" applyFont="1" applyBorder="1" applyAlignment="1"/>
    <xf numFmtId="0" fontId="0" fillId="0" borderId="39" xfId="0" applyBorder="1" applyAlignment="1"/>
    <xf numFmtId="0" fontId="0" fillId="0" borderId="40" xfId="0" applyBorder="1" applyAlignment="1"/>
    <xf numFmtId="0" fontId="6" fillId="0" borderId="15" xfId="7" applyFont="1" applyBorder="1" applyAlignment="1">
      <alignment horizontal="center" vertical="center"/>
    </xf>
    <xf numFmtId="0" fontId="8" fillId="0" borderId="31" xfId="7" applyFont="1" applyBorder="1" applyAlignment="1">
      <alignment horizontal="left" vertical="center" wrapText="1"/>
    </xf>
    <xf numFmtId="0" fontId="0" fillId="0" borderId="40" xfId="0" applyBorder="1" applyAlignment="1">
      <alignment vertical="center" wrapText="1"/>
    </xf>
    <xf numFmtId="0" fontId="8" fillId="0" borderId="31" xfId="7" applyFont="1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14" fillId="0" borderId="3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6" fillId="0" borderId="31" xfId="7" applyFont="1" applyBorder="1" applyAlignment="1">
      <alignment horizontal="center" vertical="center"/>
    </xf>
    <xf numFmtId="0" fontId="6" fillId="0" borderId="39" xfId="7" applyFont="1" applyBorder="1" applyAlignment="1">
      <alignment horizontal="center" vertical="center"/>
    </xf>
    <xf numFmtId="0" fontId="6" fillId="0" borderId="40" xfId="7" applyFont="1" applyBorder="1" applyAlignment="1">
      <alignment horizontal="center" vertical="center"/>
    </xf>
    <xf numFmtId="0" fontId="6" fillId="5" borderId="15" xfId="7" applyFont="1" applyFill="1" applyBorder="1" applyAlignment="1">
      <alignment horizontal="center"/>
    </xf>
    <xf numFmtId="0" fontId="6" fillId="0" borderId="31" xfId="7" applyFont="1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44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0" fillId="0" borderId="41" xfId="0" applyBorder="1" applyAlignment="1"/>
    <xf numFmtId="0" fontId="0" fillId="0" borderId="0" xfId="0" applyBorder="1" applyAlignment="1"/>
    <xf numFmtId="0" fontId="0" fillId="0" borderId="42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43" xfId="0" applyBorder="1" applyAlignment="1"/>
    <xf numFmtId="0" fontId="16" fillId="0" borderId="39" xfId="0" applyFont="1" applyBorder="1"/>
    <xf numFmtId="0" fontId="16" fillId="0" borderId="40" xfId="0" applyFont="1" applyBorder="1"/>
    <xf numFmtId="10" fontId="8" fillId="5" borderId="15" xfId="7" applyNumberFormat="1" applyFont="1" applyFill="1" applyBorder="1" applyAlignment="1" applyProtection="1">
      <alignment horizontal="center" wrapText="1"/>
      <protection locked="0"/>
    </xf>
    <xf numFmtId="10" fontId="8" fillId="5" borderId="15" xfId="8" applyNumberFormat="1" applyFont="1" applyFill="1" applyBorder="1" applyAlignment="1" applyProtection="1">
      <alignment horizontal="center" wrapText="1"/>
      <protection locked="0"/>
    </xf>
    <xf numFmtId="0" fontId="11" fillId="0" borderId="3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49" fontId="6" fillId="0" borderId="12" xfId="3" applyNumberFormat="1" applyFont="1" applyBorder="1" applyAlignment="1">
      <alignment horizontal="center" vertical="center"/>
    </xf>
    <xf numFmtId="49" fontId="6" fillId="0" borderId="13" xfId="3" applyNumberFormat="1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10" fillId="5" borderId="25" xfId="0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6" fillId="0" borderId="31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vertical="center"/>
    </xf>
    <xf numFmtId="10" fontId="8" fillId="5" borderId="15" xfId="7" applyNumberFormat="1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vertical="center"/>
    </xf>
    <xf numFmtId="0" fontId="8" fillId="0" borderId="39" xfId="0" applyFont="1" applyBorder="1" applyAlignment="1" applyProtection="1">
      <alignment vertical="center"/>
    </xf>
    <xf numFmtId="0" fontId="19" fillId="2" borderId="15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19" fillId="10" borderId="15" xfId="0" applyFont="1" applyFill="1" applyBorder="1" applyAlignment="1">
      <alignment horizontal="left" vertical="center" wrapText="1"/>
    </xf>
    <xf numFmtId="0" fontId="19" fillId="10" borderId="15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right" vertical="center" wrapText="1"/>
    </xf>
    <xf numFmtId="43" fontId="21" fillId="11" borderId="15" xfId="1" applyFont="1" applyFill="1" applyBorder="1" applyAlignment="1">
      <alignment vertical="center" wrapText="1"/>
    </xf>
    <xf numFmtId="0" fontId="19" fillId="9" borderId="15" xfId="0" applyFont="1" applyFill="1" applyBorder="1" applyAlignment="1">
      <alignment horizontal="left"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right" vertical="center" wrapText="1"/>
    </xf>
    <xf numFmtId="14" fontId="20" fillId="0" borderId="15" xfId="0" applyNumberFormat="1" applyFont="1" applyFill="1" applyBorder="1" applyAlignment="1">
      <alignment horizontal="right" vertical="center" wrapText="1"/>
    </xf>
    <xf numFmtId="4" fontId="20" fillId="3" borderId="15" xfId="0" applyNumberFormat="1" applyFont="1" applyFill="1" applyBorder="1" applyAlignment="1">
      <alignment horizontal="right" vertical="center" wrapText="1"/>
    </xf>
    <xf numFmtId="43" fontId="21" fillId="14" borderId="15" xfId="1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left" vertical="center" wrapText="1"/>
    </xf>
    <xf numFmtId="43" fontId="21" fillId="13" borderId="15" xfId="1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left" vertical="top" wrapText="1"/>
    </xf>
    <xf numFmtId="43" fontId="21" fillId="10" borderId="15" xfId="1" applyFont="1" applyFill="1" applyBorder="1" applyAlignment="1">
      <alignment vertical="center" wrapText="1"/>
    </xf>
    <xf numFmtId="4" fontId="20" fillId="0" borderId="15" xfId="0" applyNumberFormat="1" applyFont="1" applyFill="1" applyBorder="1" applyAlignment="1">
      <alignment horizontal="right" vertical="center" wrapText="1"/>
    </xf>
    <xf numFmtId="4" fontId="20" fillId="12" borderId="15" xfId="0" applyNumberFormat="1" applyFont="1" applyFill="1" applyBorder="1" applyAlignment="1">
      <alignment horizontal="right" vertical="center" wrapText="1"/>
    </xf>
    <xf numFmtId="43" fontId="21" fillId="9" borderId="15" xfId="1" applyFont="1" applyFill="1" applyBorder="1" applyAlignment="1">
      <alignment vertical="center" wrapText="1"/>
    </xf>
    <xf numFmtId="0" fontId="20" fillId="9" borderId="15" xfId="0" applyFont="1" applyFill="1" applyBorder="1" applyAlignment="1">
      <alignment horizontal="right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21" fillId="0" borderId="0" xfId="0" applyFont="1"/>
    <xf numFmtId="0" fontId="18" fillId="9" borderId="31" xfId="0" applyFont="1" applyFill="1" applyBorder="1" applyAlignment="1">
      <alignment horizontal="center" vertical="center" wrapText="1"/>
    </xf>
    <xf numFmtId="0" fontId="18" fillId="9" borderId="40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1" fillId="11" borderId="31" xfId="0" applyFon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4" fontId="18" fillId="3" borderId="15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1" fillId="14" borderId="31" xfId="0" applyFont="1" applyFill="1" applyBorder="1" applyAlignment="1">
      <alignment horizontal="center"/>
    </xf>
    <xf numFmtId="0" fontId="21" fillId="13" borderId="31" xfId="0" applyFont="1" applyFill="1" applyBorder="1" applyAlignment="1">
      <alignment horizontal="center"/>
    </xf>
    <xf numFmtId="0" fontId="21" fillId="12" borderId="31" xfId="0" applyFont="1" applyFill="1" applyBorder="1" applyAlignment="1">
      <alignment horizontal="center"/>
    </xf>
    <xf numFmtId="0" fontId="21" fillId="0" borderId="15" xfId="0" applyFont="1" applyBorder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0" fillId="9" borderId="15" xfId="0" applyFill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8" fillId="3" borderId="15" xfId="0" applyFont="1" applyFill="1" applyBorder="1" applyAlignment="1">
      <alignment horizontal="center" vertical="center" wrapText="1"/>
    </xf>
    <xf numFmtId="4" fontId="19" fillId="10" borderId="15" xfId="0" applyNumberFormat="1" applyFont="1" applyFill="1" applyBorder="1" applyAlignment="1">
      <alignment horizontal="right" vertical="center" wrapText="1"/>
    </xf>
    <xf numFmtId="4" fontId="19" fillId="2" borderId="15" xfId="0" applyNumberFormat="1" applyFont="1" applyFill="1" applyBorder="1" applyAlignment="1">
      <alignment horizontal="right" vertical="center" wrapText="1"/>
    </xf>
    <xf numFmtId="4" fontId="19" fillId="9" borderId="15" xfId="0" applyNumberFormat="1" applyFont="1" applyFill="1" applyBorder="1" applyAlignment="1">
      <alignment horizontal="right" vertical="center" wrapText="1"/>
    </xf>
    <xf numFmtId="0" fontId="19" fillId="9" borderId="15" xfId="0" applyFont="1" applyFill="1" applyBorder="1" applyAlignment="1">
      <alignment horizontal="right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24" fillId="9" borderId="15" xfId="0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43" fontId="21" fillId="5" borderId="15" xfId="1" applyFont="1" applyFill="1" applyBorder="1" applyAlignment="1" applyProtection="1">
      <alignment vertical="center" wrapText="1"/>
      <protection locked="0"/>
    </xf>
    <xf numFmtId="43" fontId="21" fillId="13" borderId="15" xfId="1" applyFont="1" applyFill="1" applyBorder="1" applyAlignment="1" applyProtection="1">
      <alignment vertical="center" wrapText="1"/>
      <protection locked="0"/>
    </xf>
    <xf numFmtId="43" fontId="21" fillId="11" borderId="15" xfId="1" applyFont="1" applyFill="1" applyBorder="1" applyAlignment="1" applyProtection="1">
      <alignment vertical="center" wrapText="1"/>
      <protection locked="0"/>
    </xf>
    <xf numFmtId="43" fontId="21" fillId="14" borderId="15" xfId="1" applyFont="1" applyFill="1" applyBorder="1" applyAlignment="1" applyProtection="1">
      <alignment vertical="center" wrapText="1"/>
      <protection locked="0"/>
    </xf>
    <xf numFmtId="4" fontId="20" fillId="12" borderId="15" xfId="0" applyNumberFormat="1" applyFont="1" applyFill="1" applyBorder="1" applyAlignment="1" applyProtection="1">
      <alignment horizontal="right" vertical="center" wrapText="1"/>
      <protection locked="0"/>
    </xf>
    <xf numFmtId="9" fontId="25" fillId="9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4" fontId="20" fillId="5" borderId="15" xfId="0" applyNumberFormat="1" applyFont="1" applyFill="1" applyBorder="1" applyAlignment="1" applyProtection="1">
      <alignment horizontal="right" vertical="center" wrapText="1"/>
      <protection locked="0"/>
    </xf>
    <xf numFmtId="0" fontId="26" fillId="9" borderId="15" xfId="0" applyFont="1" applyFill="1" applyBorder="1" applyAlignment="1">
      <alignment horizontal="center" vertical="center"/>
    </xf>
    <xf numFmtId="0" fontId="9" fillId="0" borderId="11" xfId="0" applyFont="1" applyBorder="1"/>
    <xf numFmtId="0" fontId="26" fillId="0" borderId="15" xfId="0" applyFont="1" applyBorder="1" applyAlignment="1">
      <alignment wrapText="1"/>
    </xf>
    <xf numFmtId="0" fontId="9" fillId="0" borderId="10" xfId="0" applyFont="1" applyBorder="1"/>
    <xf numFmtId="0" fontId="26" fillId="0" borderId="16" xfId="0" applyFont="1" applyBorder="1" applyAlignment="1">
      <alignment horizontal="left" indent="5"/>
    </xf>
    <xf numFmtId="0" fontId="26" fillId="0" borderId="10" xfId="0" applyFont="1" applyBorder="1" applyAlignment="1">
      <alignment horizontal="justify"/>
    </xf>
    <xf numFmtId="0" fontId="9" fillId="0" borderId="10" xfId="0" applyFont="1" applyBorder="1" applyAlignment="1">
      <alignment wrapText="1"/>
    </xf>
    <xf numFmtId="0" fontId="30" fillId="0" borderId="10" xfId="0" applyFont="1" applyBorder="1" applyAlignment="1">
      <alignment horizontal="left" indent="5"/>
    </xf>
    <xf numFmtId="0" fontId="30" fillId="0" borderId="10" xfId="0" applyFont="1" applyBorder="1" applyAlignment="1">
      <alignment horizontal="left" wrapText="1" indent="5"/>
    </xf>
    <xf numFmtId="0" fontId="26" fillId="0" borderId="10" xfId="0" applyFont="1" applyBorder="1"/>
    <xf numFmtId="0" fontId="9" fillId="0" borderId="10" xfId="0" applyFont="1" applyBorder="1" applyAlignment="1">
      <alignment horizontal="left" wrapText="1" indent="5"/>
    </xf>
    <xf numFmtId="0" fontId="9" fillId="0" borderId="11" xfId="0" applyFont="1" applyBorder="1" applyAlignment="1">
      <alignment horizontal="left" wrapText="1" indent="5"/>
    </xf>
    <xf numFmtId="0" fontId="26" fillId="0" borderId="10" xfId="0" applyFont="1" applyBorder="1" applyAlignment="1"/>
    <xf numFmtId="0" fontId="9" fillId="0" borderId="15" xfId="0" applyFont="1" applyBorder="1"/>
    <xf numFmtId="0" fontId="9" fillId="0" borderId="11" xfId="0" applyFont="1" applyBorder="1" applyAlignment="1">
      <alignment wrapText="1"/>
    </xf>
    <xf numFmtId="0" fontId="20" fillId="3" borderId="31" xfId="0" applyFont="1" applyFill="1" applyBorder="1" applyAlignment="1">
      <alignment horizontal="left" vertical="center" wrapText="1"/>
    </xf>
    <xf numFmtId="0" fontId="1" fillId="0" borderId="2" xfId="3" applyBorder="1" applyAlignment="1">
      <alignment vertical="center"/>
    </xf>
    <xf numFmtId="0" fontId="0" fillId="0" borderId="2" xfId="0" applyBorder="1" applyAlignment="1"/>
  </cellXfs>
  <cellStyles count="9">
    <cellStyle name="Normal" xfId="0" builtinId="0"/>
    <cellStyle name="Normal 17" xfId="7"/>
    <cellStyle name="Normal 5" xfId="3"/>
    <cellStyle name="Porcentagem" xfId="2" builtinId="5"/>
    <cellStyle name="Porcentagem 11" xfId="8"/>
    <cellStyle name="Porcentagem 5" xfId="4"/>
    <cellStyle name="Separador de milhares" xfId="1" builtinId="3"/>
    <cellStyle name="Vírgula 2" xfId="5"/>
    <cellStyle name="Vírgula 7" xfId="6"/>
  </cellStyles>
  <dxfs count="0"/>
  <tableStyles count="0" defaultTableStyle="TableStyleMedium9" defaultPivotStyle="PivotStyleLight16"/>
  <colors>
    <mruColors>
      <color rgb="FFF7F8EC"/>
      <color rgb="FFFF7C80"/>
      <color rgb="FFFFCCCC"/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563282</xdr:colOff>
      <xdr:row>3</xdr:row>
      <xdr:rowOff>190500</xdr:rowOff>
    </xdr:from>
    <xdr:to>
      <xdr:col>10</xdr:col>
      <xdr:colOff>673855</xdr:colOff>
      <xdr:row>6</xdr:row>
      <xdr:rowOff>177810</xdr:rowOff>
    </xdr:to>
    <xdr:sp macro="" textlink="">
      <xdr:nvSpPr>
        <xdr:cNvPr id="4" name="Retângulo 3"/>
        <xdr:cNvSpPr/>
      </xdr:nvSpPr>
      <xdr:spPr>
        <a:xfrm>
          <a:off x="11364632" y="1228725"/>
          <a:ext cx="1786973" cy="75883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pt-BR" sz="1000" b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Inserir valor unitário para cada item,</a:t>
          </a:r>
          <a:r>
            <a:rPr lang="pt-BR" sz="1000" b="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com no máximo 2 (duas) casas decimais.</a:t>
          </a:r>
          <a:br>
            <a:rPr lang="pt-BR" sz="1000" b="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</a:br>
          <a:r>
            <a:rPr lang="pt-BR" sz="1000" b="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Não deixar casas decimais ocultas </a:t>
          </a:r>
          <a:endParaRPr lang="pt-BR" sz="1000" b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301861</xdr:colOff>
      <xdr:row>5</xdr:row>
      <xdr:rowOff>112059</xdr:rowOff>
    </xdr:from>
    <xdr:to>
      <xdr:col>6</xdr:col>
      <xdr:colOff>304159</xdr:colOff>
      <xdr:row>6</xdr:row>
      <xdr:rowOff>111741</xdr:rowOff>
    </xdr:to>
    <xdr:cxnSp macro="">
      <xdr:nvCxnSpPr>
        <xdr:cNvPr id="5" name="Conector de seta reta 4"/>
        <xdr:cNvCxnSpPr/>
      </xdr:nvCxnSpPr>
      <xdr:spPr>
        <a:xfrm rot="5400000">
          <a:off x="8597523" y="1901691"/>
          <a:ext cx="371878" cy="22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5</xdr:row>
      <xdr:rowOff>115289</xdr:rowOff>
    </xdr:from>
    <xdr:to>
      <xdr:col>8</xdr:col>
      <xdr:colOff>549246</xdr:colOff>
      <xdr:row>5</xdr:row>
      <xdr:rowOff>118017</xdr:rowOff>
    </xdr:to>
    <xdr:cxnSp macro="">
      <xdr:nvCxnSpPr>
        <xdr:cNvPr id="6" name="Conector reto 5"/>
        <xdr:cNvCxnSpPr/>
      </xdr:nvCxnSpPr>
      <xdr:spPr>
        <a:xfrm>
          <a:off x="8785252" y="1720131"/>
          <a:ext cx="2569666" cy="27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327765</xdr:colOff>
      <xdr:row>274</xdr:row>
      <xdr:rowOff>58616</xdr:rowOff>
    </xdr:from>
    <xdr:to>
      <xdr:col>10</xdr:col>
      <xdr:colOff>426534</xdr:colOff>
      <xdr:row>276</xdr:row>
      <xdr:rowOff>249115</xdr:rowOff>
    </xdr:to>
    <xdr:sp macro="" textlink="">
      <xdr:nvSpPr>
        <xdr:cNvPr id="33" name="Retângulo 32"/>
        <xdr:cNvSpPr/>
      </xdr:nvSpPr>
      <xdr:spPr>
        <a:xfrm>
          <a:off x="9237303" y="78515308"/>
          <a:ext cx="1776635" cy="68873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000" b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pt-BR" sz="1000" b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Inserir o valor do  BDI adotado pela empresa</a:t>
          </a:r>
          <a:r>
            <a:rPr lang="pt-BR" sz="1000" b="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, em porcentagem. </a:t>
          </a:r>
          <a:br>
            <a:rPr lang="pt-BR" sz="1000" b="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</a:br>
          <a:endParaRPr lang="pt-BR" sz="1000" b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531202</xdr:colOff>
      <xdr:row>276</xdr:row>
      <xdr:rowOff>106241</xdr:rowOff>
    </xdr:from>
    <xdr:to>
      <xdr:col>8</xdr:col>
      <xdr:colOff>316867</xdr:colOff>
      <xdr:row>276</xdr:row>
      <xdr:rowOff>109886</xdr:rowOff>
    </xdr:to>
    <xdr:cxnSp macro="">
      <xdr:nvCxnSpPr>
        <xdr:cNvPr id="34" name="Conector reto 33"/>
        <xdr:cNvCxnSpPr/>
      </xdr:nvCxnSpPr>
      <xdr:spPr>
        <a:xfrm>
          <a:off x="7825154" y="79094135"/>
          <a:ext cx="1357290" cy="36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533995</xdr:colOff>
      <xdr:row>276</xdr:row>
      <xdr:rowOff>98914</xdr:rowOff>
    </xdr:from>
    <xdr:to>
      <xdr:col>6</xdr:col>
      <xdr:colOff>534866</xdr:colOff>
      <xdr:row>278</xdr:row>
      <xdr:rowOff>101660</xdr:rowOff>
    </xdr:to>
    <xdr:cxnSp macro="">
      <xdr:nvCxnSpPr>
        <xdr:cNvPr id="35" name="Conector de seta reta 34"/>
        <xdr:cNvCxnSpPr/>
      </xdr:nvCxnSpPr>
      <xdr:spPr>
        <a:xfrm rot="5400000">
          <a:off x="7550418" y="79364337"/>
          <a:ext cx="555929" cy="8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7</xdr:row>
      <xdr:rowOff>0</xdr:rowOff>
    </xdr:from>
    <xdr:to>
      <xdr:col>3</xdr:col>
      <xdr:colOff>1028700</xdr:colOff>
      <xdr:row>11</xdr:row>
      <xdr:rowOff>32568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57900" y="238125"/>
          <a:ext cx="0" cy="10707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29</xdr:row>
      <xdr:rowOff>104775</xdr:rowOff>
    </xdr:from>
    <xdr:to>
      <xdr:col>3</xdr:col>
      <xdr:colOff>660465</xdr:colOff>
      <xdr:row>35</xdr:row>
      <xdr:rowOff>171611</xdr:rowOff>
    </xdr:to>
    <xdr:pic>
      <xdr:nvPicPr>
        <xdr:cNvPr id="6" name="Imagem 5" descr="BDI.pn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6772275"/>
          <a:ext cx="4867955" cy="1152686"/>
        </a:xfrm>
        <a:prstGeom prst="rect">
          <a:avLst/>
        </a:prstGeom>
      </xdr:spPr>
    </xdr:pic>
    <xdr:clientData/>
  </xdr:twoCellAnchor>
  <xdr:twoCellAnchor>
    <xdr:from>
      <xdr:col>5</xdr:col>
      <xdr:colOff>6627</xdr:colOff>
      <xdr:row>12</xdr:row>
      <xdr:rowOff>35134</xdr:rowOff>
    </xdr:from>
    <xdr:to>
      <xdr:col>8</xdr:col>
      <xdr:colOff>100221</xdr:colOff>
      <xdr:row>16</xdr:row>
      <xdr:rowOff>121015</xdr:rowOff>
    </xdr:to>
    <xdr:sp macro="" textlink="">
      <xdr:nvSpPr>
        <xdr:cNvPr id="5" name="Retângulo 4"/>
        <xdr:cNvSpPr/>
      </xdr:nvSpPr>
      <xdr:spPr>
        <a:xfrm>
          <a:off x="6523571" y="2705207"/>
          <a:ext cx="2149150" cy="970784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pt-BR" sz="1100"/>
            <a:t>Inserir  percentual</a:t>
          </a:r>
          <a:r>
            <a:rPr lang="pt-BR" sz="1100" baseline="0"/>
            <a:t> </a:t>
          </a:r>
          <a:r>
            <a:rPr lang="pt-BR" sz="1100"/>
            <a:t>para cada componente do BDI</a:t>
          </a:r>
          <a:r>
            <a:rPr lang="pt-BR" sz="1100" baseline="0"/>
            <a:t> adotado pela empresa  (em porcentagem). </a:t>
          </a:r>
          <a:endParaRPr lang="pt-BR" sz="1100"/>
        </a:p>
      </xdr:txBody>
    </xdr:sp>
    <xdr:clientData/>
  </xdr:twoCellAnchor>
  <xdr:twoCellAnchor>
    <xdr:from>
      <xdr:col>3</xdr:col>
      <xdr:colOff>989374</xdr:colOff>
      <xdr:row>13</xdr:row>
      <xdr:rowOff>86035</xdr:rowOff>
    </xdr:from>
    <xdr:to>
      <xdr:col>3</xdr:col>
      <xdr:colOff>993272</xdr:colOff>
      <xdr:row>16</xdr:row>
      <xdr:rowOff>93329</xdr:rowOff>
    </xdr:to>
    <xdr:cxnSp macro="">
      <xdr:nvCxnSpPr>
        <xdr:cNvPr id="7" name="Conector de seta reta 6"/>
        <xdr:cNvCxnSpPr/>
      </xdr:nvCxnSpPr>
      <xdr:spPr>
        <a:xfrm rot="16200000" flipH="1">
          <a:off x="5453672" y="3361568"/>
          <a:ext cx="569576" cy="389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987523</xdr:colOff>
      <xdr:row>13</xdr:row>
      <xdr:rowOff>87350</xdr:rowOff>
    </xdr:from>
    <xdr:to>
      <xdr:col>4</xdr:col>
      <xdr:colOff>673309</xdr:colOff>
      <xdr:row>13</xdr:row>
      <xdr:rowOff>87569</xdr:rowOff>
    </xdr:to>
    <xdr:cxnSp macro="">
      <xdr:nvCxnSpPr>
        <xdr:cNvPr id="8" name="Conector reto 7"/>
        <xdr:cNvCxnSpPr/>
      </xdr:nvCxnSpPr>
      <xdr:spPr>
        <a:xfrm flipV="1">
          <a:off x="5734660" y="3080044"/>
          <a:ext cx="770407" cy="2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workbookViewId="0">
      <selection activeCell="A29" sqref="A29"/>
    </sheetView>
  </sheetViews>
  <sheetFormatPr defaultRowHeight="14.25"/>
  <cols>
    <col min="1" max="1" width="83.75" customWidth="1"/>
    <col min="4" max="4" width="41" customWidth="1"/>
  </cols>
  <sheetData>
    <row r="1" spans="1:1">
      <c r="A1" s="285" t="s">
        <v>782</v>
      </c>
    </row>
    <row r="2" spans="1:1">
      <c r="A2" s="286"/>
    </row>
    <row r="3" spans="1:1" ht="25.5">
      <c r="A3" s="287" t="s">
        <v>783</v>
      </c>
    </row>
    <row r="4" spans="1:1">
      <c r="A4" s="288"/>
    </row>
    <row r="5" spans="1:1">
      <c r="A5" s="289" t="s">
        <v>784</v>
      </c>
    </row>
    <row r="6" spans="1:1">
      <c r="A6" s="290" t="s">
        <v>794</v>
      </c>
    </row>
    <row r="7" spans="1:1" ht="51">
      <c r="A7" s="291" t="s">
        <v>785</v>
      </c>
    </row>
    <row r="8" spans="1:1" ht="25.5">
      <c r="A8" s="291" t="s">
        <v>786</v>
      </c>
    </row>
    <row r="9" spans="1:1">
      <c r="A9" s="292"/>
    </row>
    <row r="10" spans="1:1">
      <c r="A10" s="292" t="s">
        <v>799</v>
      </c>
    </row>
    <row r="11" spans="1:1" ht="25.5">
      <c r="A11" s="293" t="s">
        <v>800</v>
      </c>
    </row>
    <row r="12" spans="1:1" ht="25.5">
      <c r="A12" s="293" t="s">
        <v>801</v>
      </c>
    </row>
    <row r="13" spans="1:1">
      <c r="A13" s="292" t="s">
        <v>802</v>
      </c>
    </row>
    <row r="14" spans="1:1">
      <c r="A14" s="288"/>
    </row>
    <row r="15" spans="1:1">
      <c r="A15" s="294" t="s">
        <v>787</v>
      </c>
    </row>
    <row r="16" spans="1:1">
      <c r="A16" s="288" t="s">
        <v>788</v>
      </c>
    </row>
    <row r="17" spans="1:1">
      <c r="A17" s="288"/>
    </row>
    <row r="18" spans="1:1">
      <c r="A18" s="297" t="s">
        <v>796</v>
      </c>
    </row>
    <row r="19" spans="1:1">
      <c r="A19" s="288" t="s">
        <v>795</v>
      </c>
    </row>
    <row r="20" spans="1:1" s="80" customFormat="1">
      <c r="A20" s="298"/>
    </row>
    <row r="21" spans="1:1">
      <c r="A21" s="289" t="s">
        <v>797</v>
      </c>
    </row>
    <row r="22" spans="1:1" ht="25.5">
      <c r="A22" s="299" t="s">
        <v>789</v>
      </c>
    </row>
    <row r="23" spans="1:1">
      <c r="A23" s="288"/>
    </row>
    <row r="24" spans="1:1">
      <c r="A24" s="289" t="s">
        <v>798</v>
      </c>
    </row>
    <row r="25" spans="1:1">
      <c r="A25" s="288" t="s">
        <v>790</v>
      </c>
    </row>
    <row r="26" spans="1:1" s="80" customFormat="1">
      <c r="A26" s="298"/>
    </row>
    <row r="27" spans="1:1">
      <c r="A27" s="289" t="s">
        <v>791</v>
      </c>
    </row>
    <row r="28" spans="1:1" ht="25.5">
      <c r="A28" s="295" t="s">
        <v>792</v>
      </c>
    </row>
    <row r="29" spans="1:1" ht="38.25">
      <c r="A29" s="296" t="s">
        <v>793</v>
      </c>
    </row>
  </sheetData>
  <sheetProtection password="9B79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01"/>
  <sheetViews>
    <sheetView tabSelected="1" zoomScale="130" zoomScaleNormal="130" workbookViewId="0">
      <selection activeCell="G10" sqref="G10"/>
    </sheetView>
  </sheetViews>
  <sheetFormatPr defaultRowHeight="12.75"/>
  <cols>
    <col min="1" max="1" width="6.125" style="38" customWidth="1"/>
    <col min="2" max="2" width="9" style="38" customWidth="1"/>
    <col min="3" max="3" width="8.75" style="38" customWidth="1"/>
    <col min="4" max="4" width="57.25" style="38" customWidth="1"/>
    <col min="5" max="5" width="7.875" style="38" customWidth="1"/>
    <col min="6" max="6" width="7.25" style="38" customWidth="1"/>
    <col min="7" max="7" width="9.375" style="38" customWidth="1"/>
    <col min="8" max="8" width="11.25" style="38" customWidth="1"/>
    <col min="9" max="9" width="13" style="38" bestFit="1" customWidth="1"/>
    <col min="10" max="11" width="9" style="38"/>
    <col min="12" max="12" width="12.375" style="38" bestFit="1" customWidth="1"/>
    <col min="13" max="13" width="9" style="38"/>
    <col min="14" max="14" width="35.5" style="38" customWidth="1"/>
    <col min="15" max="15" width="9" style="38"/>
    <col min="16" max="16" width="13.75" style="38" customWidth="1"/>
    <col min="17" max="16384" width="9" style="38"/>
  </cols>
  <sheetData>
    <row r="1" spans="1:24" ht="25.5" customHeight="1">
      <c r="A1" s="82" t="s">
        <v>774</v>
      </c>
      <c r="B1" s="264"/>
      <c r="C1" s="264"/>
      <c r="D1" s="264"/>
      <c r="E1" s="264"/>
      <c r="F1" s="264"/>
      <c r="G1" s="264"/>
      <c r="H1" s="264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4" s="81" customFormat="1" ht="21" customHeight="1">
      <c r="A2" s="265" t="s">
        <v>803</v>
      </c>
      <c r="B2" s="265"/>
      <c r="C2" s="265"/>
      <c r="D2" s="265"/>
      <c r="E2" s="265"/>
      <c r="F2" s="265"/>
      <c r="G2" s="265"/>
      <c r="H2" s="265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</row>
    <row r="3" spans="1:24" ht="22.5" customHeight="1">
      <c r="A3" s="266" t="s">
        <v>780</v>
      </c>
      <c r="B3" s="267"/>
      <c r="C3" s="267"/>
      <c r="D3" s="267"/>
      <c r="E3" s="267"/>
      <c r="F3" s="267"/>
      <c r="G3" s="267"/>
      <c r="H3" s="267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</row>
    <row r="4" spans="1:24" s="81" customFormat="1" ht="22.5" customHeight="1">
      <c r="A4" s="217" t="s">
        <v>781</v>
      </c>
      <c r="B4" s="218"/>
      <c r="C4" s="218"/>
      <c r="D4" s="218"/>
      <c r="E4" s="218"/>
      <c r="F4" s="218"/>
      <c r="G4" s="172"/>
      <c r="H4" s="171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</row>
    <row r="5" spans="1:24" s="81" customFormat="1" ht="22.5" customHeight="1">
      <c r="A5" s="214" t="s">
        <v>770</v>
      </c>
      <c r="B5" s="215"/>
      <c r="C5" s="215"/>
      <c r="D5" s="215"/>
      <c r="E5" s="215"/>
      <c r="F5" s="215"/>
      <c r="G5" s="172"/>
      <c r="H5" s="171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</row>
    <row r="6" spans="1:24" ht="22.5" customHeight="1">
      <c r="A6" s="214" t="s">
        <v>775</v>
      </c>
      <c r="B6" s="215"/>
      <c r="C6" s="215"/>
      <c r="D6" s="215"/>
      <c r="E6" s="215"/>
      <c r="F6" s="215"/>
      <c r="G6" s="172"/>
      <c r="H6" s="171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</row>
    <row r="7" spans="1:24" ht="30" customHeight="1">
      <c r="A7" s="269" t="s">
        <v>0</v>
      </c>
      <c r="B7" s="269" t="s">
        <v>133</v>
      </c>
      <c r="C7" s="269" t="s">
        <v>134</v>
      </c>
      <c r="D7" s="269" t="s">
        <v>1</v>
      </c>
      <c r="E7" s="269" t="s">
        <v>135</v>
      </c>
      <c r="F7" s="269" t="s">
        <v>136</v>
      </c>
      <c r="G7" s="269" t="s">
        <v>137</v>
      </c>
      <c r="H7" s="269" t="s">
        <v>2</v>
      </c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</row>
    <row r="8" spans="1:24" ht="20.100000000000001" customHeight="1">
      <c r="A8" s="228" t="s">
        <v>3</v>
      </c>
      <c r="B8" s="228"/>
      <c r="C8" s="228"/>
      <c r="D8" s="228" t="s">
        <v>4</v>
      </c>
      <c r="E8" s="228"/>
      <c r="F8" s="230"/>
      <c r="G8" s="228"/>
      <c r="H8" s="270">
        <f>SUM(H9+H11+H13+H27)</f>
        <v>0</v>
      </c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</row>
    <row r="9" spans="1:24" ht="20.100000000000001" customHeight="1">
      <c r="A9" s="219" t="s">
        <v>5</v>
      </c>
      <c r="B9" s="219"/>
      <c r="C9" s="219"/>
      <c r="D9" s="219" t="s">
        <v>6</v>
      </c>
      <c r="E9" s="219"/>
      <c r="F9" s="220"/>
      <c r="G9" s="219"/>
      <c r="H9" s="271">
        <f>H10</f>
        <v>0</v>
      </c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</row>
    <row r="10" spans="1:24" ht="30" customHeight="1">
      <c r="A10" s="221" t="s">
        <v>138</v>
      </c>
      <c r="B10" s="222" t="s">
        <v>139</v>
      </c>
      <c r="C10" s="223" t="s">
        <v>662</v>
      </c>
      <c r="D10" s="224" t="s">
        <v>140</v>
      </c>
      <c r="E10" s="225" t="s">
        <v>141</v>
      </c>
      <c r="F10" s="222">
        <v>1</v>
      </c>
      <c r="G10" s="277"/>
      <c r="H10" s="236">
        <f>TRUNC(F10 * G10, 2)</f>
        <v>0</v>
      </c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</row>
    <row r="11" spans="1:24" ht="20.100000000000001" customHeight="1">
      <c r="A11" s="219" t="s">
        <v>7</v>
      </c>
      <c r="B11" s="219"/>
      <c r="C11" s="226"/>
      <c r="D11" s="219" t="s">
        <v>8</v>
      </c>
      <c r="E11" s="219"/>
      <c r="F11" s="220"/>
      <c r="G11" s="219"/>
      <c r="H11" s="271">
        <f>H12</f>
        <v>0</v>
      </c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</row>
    <row r="12" spans="1:24" ht="36">
      <c r="A12" s="221" t="s">
        <v>142</v>
      </c>
      <c r="B12" s="222" t="s">
        <v>143</v>
      </c>
      <c r="C12" s="223" t="s">
        <v>662</v>
      </c>
      <c r="D12" s="224" t="s">
        <v>144</v>
      </c>
      <c r="E12" s="225" t="s">
        <v>141</v>
      </c>
      <c r="F12" s="222">
        <v>1</v>
      </c>
      <c r="G12" s="277"/>
      <c r="H12" s="236">
        <f>TRUNC(F12 * G12, 2)</f>
        <v>0</v>
      </c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</row>
    <row r="13" spans="1:24" ht="20.100000000000001" customHeight="1">
      <c r="A13" s="219" t="s">
        <v>9</v>
      </c>
      <c r="B13" s="219"/>
      <c r="C13" s="226"/>
      <c r="D13" s="219" t="s">
        <v>10</v>
      </c>
      <c r="E13" s="219"/>
      <c r="F13" s="220"/>
      <c r="G13" s="219"/>
      <c r="H13" s="271">
        <f>SUM(H14:H26)</f>
        <v>0</v>
      </c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</row>
    <row r="14" spans="1:24" ht="20.100000000000001" customHeight="1">
      <c r="A14" s="221" t="s">
        <v>145</v>
      </c>
      <c r="B14" s="222" t="s">
        <v>146</v>
      </c>
      <c r="C14" s="223" t="s">
        <v>662</v>
      </c>
      <c r="D14" s="224" t="s">
        <v>147</v>
      </c>
      <c r="E14" s="225" t="s">
        <v>148</v>
      </c>
      <c r="F14" s="222">
        <v>492</v>
      </c>
      <c r="G14" s="277"/>
      <c r="H14" s="236">
        <f t="shared" ref="H14:H26" si="0">TRUNC(F14 * G14, 2)</f>
        <v>0</v>
      </c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</row>
    <row r="15" spans="1:24" ht="20.100000000000001" customHeight="1">
      <c r="A15" s="221" t="s">
        <v>149</v>
      </c>
      <c r="B15" s="222" t="s">
        <v>150</v>
      </c>
      <c r="C15" s="223" t="s">
        <v>662</v>
      </c>
      <c r="D15" s="224" t="s">
        <v>151</v>
      </c>
      <c r="E15" s="225" t="s">
        <v>152</v>
      </c>
      <c r="F15" s="222">
        <v>66</v>
      </c>
      <c r="G15" s="277"/>
      <c r="H15" s="236">
        <f t="shared" si="0"/>
        <v>0</v>
      </c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</row>
    <row r="16" spans="1:24" ht="20.100000000000001" customHeight="1">
      <c r="A16" s="221" t="s">
        <v>153</v>
      </c>
      <c r="B16" s="222" t="s">
        <v>154</v>
      </c>
      <c r="C16" s="223" t="s">
        <v>662</v>
      </c>
      <c r="D16" s="224" t="s">
        <v>155</v>
      </c>
      <c r="E16" s="225" t="s">
        <v>156</v>
      </c>
      <c r="F16" s="222">
        <v>492</v>
      </c>
      <c r="G16" s="277"/>
      <c r="H16" s="236">
        <f t="shared" si="0"/>
        <v>0</v>
      </c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</row>
    <row r="17" spans="1:24" ht="20.100000000000001" customHeight="1">
      <c r="A17" s="221" t="s">
        <v>157</v>
      </c>
      <c r="B17" s="222" t="s">
        <v>158</v>
      </c>
      <c r="C17" s="223" t="s">
        <v>662</v>
      </c>
      <c r="D17" s="224" t="s">
        <v>159</v>
      </c>
      <c r="E17" s="225" t="s">
        <v>156</v>
      </c>
      <c r="F17" s="222">
        <v>10</v>
      </c>
      <c r="G17" s="277"/>
      <c r="H17" s="236">
        <f t="shared" si="0"/>
        <v>0</v>
      </c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</row>
    <row r="18" spans="1:24" ht="20.100000000000001" customHeight="1">
      <c r="A18" s="221" t="s">
        <v>160</v>
      </c>
      <c r="B18" s="222" t="s">
        <v>161</v>
      </c>
      <c r="C18" s="223" t="s">
        <v>662</v>
      </c>
      <c r="D18" s="224" t="s">
        <v>162</v>
      </c>
      <c r="E18" s="225" t="s">
        <v>156</v>
      </c>
      <c r="F18" s="222">
        <v>283</v>
      </c>
      <c r="G18" s="277"/>
      <c r="H18" s="236">
        <f t="shared" si="0"/>
        <v>0</v>
      </c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</row>
    <row r="19" spans="1:24" ht="20.100000000000001" customHeight="1">
      <c r="A19" s="221" t="s">
        <v>163</v>
      </c>
      <c r="B19" s="222" t="s">
        <v>656</v>
      </c>
      <c r="C19" s="223" t="s">
        <v>662</v>
      </c>
      <c r="D19" s="224" t="s">
        <v>657</v>
      </c>
      <c r="E19" s="225" t="s">
        <v>156</v>
      </c>
      <c r="F19" s="222">
        <v>10</v>
      </c>
      <c r="G19" s="277"/>
      <c r="H19" s="236">
        <f t="shared" si="0"/>
        <v>0</v>
      </c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</row>
    <row r="20" spans="1:24" ht="20.100000000000001" customHeight="1">
      <c r="A20" s="224" t="s">
        <v>164</v>
      </c>
      <c r="B20" s="222" t="s">
        <v>165</v>
      </c>
      <c r="C20" s="223" t="s">
        <v>166</v>
      </c>
      <c r="D20" s="224" t="s">
        <v>167</v>
      </c>
      <c r="E20" s="225" t="s">
        <v>168</v>
      </c>
      <c r="F20" s="222">
        <v>9600</v>
      </c>
      <c r="G20" s="277"/>
      <c r="H20" s="236">
        <f t="shared" si="0"/>
        <v>0</v>
      </c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</row>
    <row r="21" spans="1:24" ht="20.100000000000001" customHeight="1">
      <c r="A21" s="221" t="s">
        <v>169</v>
      </c>
      <c r="B21" s="222" t="s">
        <v>170</v>
      </c>
      <c r="C21" s="223" t="s">
        <v>662</v>
      </c>
      <c r="D21" s="224" t="s">
        <v>171</v>
      </c>
      <c r="E21" s="225" t="s">
        <v>172</v>
      </c>
      <c r="F21" s="222">
        <v>10</v>
      </c>
      <c r="G21" s="277"/>
      <c r="H21" s="236">
        <f t="shared" si="0"/>
        <v>0</v>
      </c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</row>
    <row r="22" spans="1:24" ht="20.100000000000001" customHeight="1">
      <c r="A22" s="221" t="s">
        <v>173</v>
      </c>
      <c r="B22" s="222" t="s">
        <v>174</v>
      </c>
      <c r="C22" s="223" t="s">
        <v>662</v>
      </c>
      <c r="D22" s="224" t="s">
        <v>175</v>
      </c>
      <c r="E22" s="225" t="s">
        <v>172</v>
      </c>
      <c r="F22" s="222">
        <v>10</v>
      </c>
      <c r="G22" s="277"/>
      <c r="H22" s="236">
        <f t="shared" si="0"/>
        <v>0</v>
      </c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</row>
    <row r="23" spans="1:24" ht="30" customHeight="1">
      <c r="A23" s="221" t="s">
        <v>176</v>
      </c>
      <c r="B23" s="222" t="s">
        <v>177</v>
      </c>
      <c r="C23" s="223" t="s">
        <v>662</v>
      </c>
      <c r="D23" s="224" t="s">
        <v>178</v>
      </c>
      <c r="E23" s="225" t="s">
        <v>172</v>
      </c>
      <c r="F23" s="222">
        <v>10</v>
      </c>
      <c r="G23" s="277"/>
      <c r="H23" s="236">
        <f t="shared" si="0"/>
        <v>0</v>
      </c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</row>
    <row r="24" spans="1:24" ht="30" customHeight="1">
      <c r="A24" s="221" t="s">
        <v>179</v>
      </c>
      <c r="B24" s="222" t="s">
        <v>180</v>
      </c>
      <c r="C24" s="223" t="s">
        <v>662</v>
      </c>
      <c r="D24" s="224" t="s">
        <v>181</v>
      </c>
      <c r="E24" s="225" t="s">
        <v>172</v>
      </c>
      <c r="F24" s="222">
        <v>10</v>
      </c>
      <c r="G24" s="277"/>
      <c r="H24" s="236">
        <f t="shared" si="0"/>
        <v>0</v>
      </c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</row>
    <row r="25" spans="1:24" ht="20.100000000000001" customHeight="1">
      <c r="A25" s="221" t="s">
        <v>182</v>
      </c>
      <c r="B25" s="222" t="s">
        <v>183</v>
      </c>
      <c r="C25" s="223" t="s">
        <v>662</v>
      </c>
      <c r="D25" s="224" t="s">
        <v>184</v>
      </c>
      <c r="E25" s="225" t="s">
        <v>141</v>
      </c>
      <c r="F25" s="222">
        <v>1</v>
      </c>
      <c r="G25" s="277"/>
      <c r="H25" s="236">
        <f t="shared" si="0"/>
        <v>0</v>
      </c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</row>
    <row r="26" spans="1:24" ht="20.100000000000001" customHeight="1">
      <c r="A26" s="221" t="s">
        <v>185</v>
      </c>
      <c r="B26" s="222" t="s">
        <v>186</v>
      </c>
      <c r="C26" s="223" t="s">
        <v>662</v>
      </c>
      <c r="D26" s="224" t="s">
        <v>187</v>
      </c>
      <c r="E26" s="225" t="s">
        <v>188</v>
      </c>
      <c r="F26" s="222">
        <v>252</v>
      </c>
      <c r="G26" s="277"/>
      <c r="H26" s="236">
        <f t="shared" si="0"/>
        <v>0</v>
      </c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</row>
    <row r="27" spans="1:24" ht="20.100000000000001" customHeight="1">
      <c r="A27" s="219" t="s">
        <v>11</v>
      </c>
      <c r="B27" s="219"/>
      <c r="C27" s="226"/>
      <c r="D27" s="219" t="s">
        <v>12</v>
      </c>
      <c r="E27" s="219"/>
      <c r="F27" s="220"/>
      <c r="G27" s="219"/>
      <c r="H27" s="271">
        <f>H28</f>
        <v>0</v>
      </c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</row>
    <row r="28" spans="1:24" ht="20.100000000000001" customHeight="1">
      <c r="A28" s="221" t="s">
        <v>189</v>
      </c>
      <c r="B28" s="227" t="s">
        <v>190</v>
      </c>
      <c r="C28" s="223" t="s">
        <v>661</v>
      </c>
      <c r="D28" s="224" t="s">
        <v>191</v>
      </c>
      <c r="E28" s="225" t="s">
        <v>192</v>
      </c>
      <c r="F28" s="222">
        <v>10</v>
      </c>
      <c r="G28" s="277"/>
      <c r="H28" s="236">
        <f>TRUNC(F28 * G28, 2)</f>
        <v>0</v>
      </c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</row>
    <row r="29" spans="1:24" ht="20.100000000000001" customHeight="1">
      <c r="A29" s="228" t="s">
        <v>13</v>
      </c>
      <c r="B29" s="228"/>
      <c r="C29" s="229"/>
      <c r="D29" s="228" t="s">
        <v>14</v>
      </c>
      <c r="E29" s="228"/>
      <c r="F29" s="230"/>
      <c r="G29" s="228"/>
      <c r="H29" s="270">
        <f>H30</f>
        <v>0</v>
      </c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</row>
    <row r="30" spans="1:24" ht="20.100000000000001" customHeight="1">
      <c r="A30" s="219" t="s">
        <v>15</v>
      </c>
      <c r="B30" s="219"/>
      <c r="C30" s="226"/>
      <c r="D30" s="219" t="s">
        <v>16</v>
      </c>
      <c r="E30" s="219"/>
      <c r="F30" s="220"/>
      <c r="G30" s="219"/>
      <c r="H30" s="271">
        <f>SUM(H31+H32)</f>
        <v>0</v>
      </c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</row>
    <row r="31" spans="1:24" ht="30" customHeight="1">
      <c r="A31" s="221" t="s">
        <v>193</v>
      </c>
      <c r="B31" s="222" t="s">
        <v>194</v>
      </c>
      <c r="C31" s="223" t="s">
        <v>662</v>
      </c>
      <c r="D31" s="224" t="s">
        <v>195</v>
      </c>
      <c r="E31" s="225" t="s">
        <v>196</v>
      </c>
      <c r="F31" s="222">
        <v>58</v>
      </c>
      <c r="G31" s="279"/>
      <c r="H31" s="236">
        <f>TRUNC(F31 * G31, 2)</f>
        <v>0</v>
      </c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</row>
    <row r="32" spans="1:24" ht="30" customHeight="1">
      <c r="A32" s="221" t="s">
        <v>197</v>
      </c>
      <c r="B32" s="222" t="s">
        <v>198</v>
      </c>
      <c r="C32" s="223" t="s">
        <v>662</v>
      </c>
      <c r="D32" s="224" t="s">
        <v>199</v>
      </c>
      <c r="E32" s="225" t="s">
        <v>196</v>
      </c>
      <c r="F32" s="222">
        <v>58</v>
      </c>
      <c r="G32" s="277"/>
      <c r="H32" s="236">
        <f>TRUNC(F32 * G32, 2)</f>
        <v>0</v>
      </c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</row>
    <row r="33" spans="1:24" ht="20.100000000000001" customHeight="1">
      <c r="A33" s="228" t="s">
        <v>17</v>
      </c>
      <c r="B33" s="228"/>
      <c r="C33" s="229"/>
      <c r="D33" s="228" t="s">
        <v>18</v>
      </c>
      <c r="E33" s="228"/>
      <c r="F33" s="230"/>
      <c r="G33" s="228"/>
      <c r="H33" s="270">
        <f>SUM(H34+H36+H49)</f>
        <v>0</v>
      </c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</row>
    <row r="34" spans="1:24" ht="20.100000000000001" customHeight="1">
      <c r="A34" s="219" t="s">
        <v>19</v>
      </c>
      <c r="B34" s="219"/>
      <c r="C34" s="226"/>
      <c r="D34" s="219" t="s">
        <v>20</v>
      </c>
      <c r="E34" s="219"/>
      <c r="F34" s="220"/>
      <c r="G34" s="219"/>
      <c r="H34" s="271">
        <f>H35</f>
        <v>0</v>
      </c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</row>
    <row r="35" spans="1:24" ht="20.100000000000001" customHeight="1">
      <c r="A35" s="221" t="s">
        <v>200</v>
      </c>
      <c r="B35" s="222" t="s">
        <v>201</v>
      </c>
      <c r="C35" s="223" t="s">
        <v>662</v>
      </c>
      <c r="D35" s="224" t="s">
        <v>202</v>
      </c>
      <c r="E35" s="225" t="s">
        <v>196</v>
      </c>
      <c r="F35" s="222">
        <v>10.4</v>
      </c>
      <c r="G35" s="277"/>
      <c r="H35" s="236">
        <f>TRUNC(F35 * G35, 2)</f>
        <v>0</v>
      </c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</row>
    <row r="36" spans="1:24" ht="20.100000000000001" customHeight="1">
      <c r="A36" s="219" t="s">
        <v>21</v>
      </c>
      <c r="B36" s="219"/>
      <c r="C36" s="226"/>
      <c r="D36" s="219" t="s">
        <v>22</v>
      </c>
      <c r="E36" s="219"/>
      <c r="F36" s="220"/>
      <c r="G36" s="219"/>
      <c r="H36" s="271">
        <f>SUM(H37:H48)</f>
        <v>0</v>
      </c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</row>
    <row r="37" spans="1:24" ht="20.100000000000001" customHeight="1">
      <c r="A37" s="221" t="s">
        <v>203</v>
      </c>
      <c r="B37" s="222" t="s">
        <v>204</v>
      </c>
      <c r="C37" s="223" t="s">
        <v>662</v>
      </c>
      <c r="D37" s="224" t="s">
        <v>205</v>
      </c>
      <c r="E37" s="225" t="s">
        <v>152</v>
      </c>
      <c r="F37" s="222">
        <v>40</v>
      </c>
      <c r="G37" s="277"/>
      <c r="H37" s="236">
        <f t="shared" ref="H37:H48" si="1">TRUNC(F37 * G37, 2)</f>
        <v>0</v>
      </c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</row>
    <row r="38" spans="1:24" ht="20.100000000000001" customHeight="1">
      <c r="A38" s="221" t="s">
        <v>206</v>
      </c>
      <c r="B38" s="222" t="s">
        <v>207</v>
      </c>
      <c r="C38" s="223" t="s">
        <v>662</v>
      </c>
      <c r="D38" s="224" t="s">
        <v>208</v>
      </c>
      <c r="E38" s="225" t="s">
        <v>141</v>
      </c>
      <c r="F38" s="222">
        <v>8</v>
      </c>
      <c r="G38" s="277"/>
      <c r="H38" s="236">
        <f t="shared" si="1"/>
        <v>0</v>
      </c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</row>
    <row r="39" spans="1:24" ht="20.100000000000001" customHeight="1">
      <c r="A39" s="221" t="s">
        <v>209</v>
      </c>
      <c r="B39" s="222" t="s">
        <v>210</v>
      </c>
      <c r="C39" s="223" t="s">
        <v>662</v>
      </c>
      <c r="D39" s="224" t="s">
        <v>211</v>
      </c>
      <c r="E39" s="225" t="s">
        <v>156</v>
      </c>
      <c r="F39" s="222">
        <v>43</v>
      </c>
      <c r="G39" s="277"/>
      <c r="H39" s="236">
        <f t="shared" si="1"/>
        <v>0</v>
      </c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</row>
    <row r="40" spans="1:24" ht="20.100000000000001" customHeight="1">
      <c r="A40" s="221" t="s">
        <v>212</v>
      </c>
      <c r="B40" s="222" t="s">
        <v>213</v>
      </c>
      <c r="C40" s="223" t="s">
        <v>662</v>
      </c>
      <c r="D40" s="224" t="s">
        <v>214</v>
      </c>
      <c r="E40" s="225" t="s">
        <v>156</v>
      </c>
      <c r="F40" s="222">
        <v>72</v>
      </c>
      <c r="G40" s="277"/>
      <c r="H40" s="236">
        <f t="shared" si="1"/>
        <v>0</v>
      </c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</row>
    <row r="41" spans="1:24" ht="20.100000000000001" customHeight="1">
      <c r="A41" s="221" t="s">
        <v>215</v>
      </c>
      <c r="B41" s="222" t="s">
        <v>216</v>
      </c>
      <c r="C41" s="223" t="s">
        <v>662</v>
      </c>
      <c r="D41" s="224" t="s">
        <v>217</v>
      </c>
      <c r="E41" s="225" t="s">
        <v>156</v>
      </c>
      <c r="F41" s="222">
        <v>243</v>
      </c>
      <c r="G41" s="277"/>
      <c r="H41" s="236">
        <f t="shared" si="1"/>
        <v>0</v>
      </c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</row>
    <row r="42" spans="1:24" ht="20.100000000000001" customHeight="1">
      <c r="A42" s="221" t="s">
        <v>218</v>
      </c>
      <c r="B42" s="222" t="s">
        <v>219</v>
      </c>
      <c r="C42" s="223" t="s">
        <v>662</v>
      </c>
      <c r="D42" s="224" t="s">
        <v>220</v>
      </c>
      <c r="E42" s="225" t="s">
        <v>152</v>
      </c>
      <c r="F42" s="222">
        <v>24</v>
      </c>
      <c r="G42" s="277"/>
      <c r="H42" s="236">
        <f t="shared" si="1"/>
        <v>0</v>
      </c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</row>
    <row r="43" spans="1:24" ht="20.100000000000001" customHeight="1">
      <c r="A43" s="221" t="s">
        <v>221</v>
      </c>
      <c r="B43" s="222" t="s">
        <v>222</v>
      </c>
      <c r="C43" s="223" t="s">
        <v>662</v>
      </c>
      <c r="D43" s="224" t="s">
        <v>223</v>
      </c>
      <c r="E43" s="225" t="s">
        <v>141</v>
      </c>
      <c r="F43" s="222">
        <v>10</v>
      </c>
      <c r="G43" s="277"/>
      <c r="H43" s="236">
        <f t="shared" si="1"/>
        <v>0</v>
      </c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</row>
    <row r="44" spans="1:24" ht="20.100000000000001" customHeight="1">
      <c r="A44" s="221" t="s">
        <v>224</v>
      </c>
      <c r="B44" s="222" t="s">
        <v>225</v>
      </c>
      <c r="C44" s="223" t="s">
        <v>662</v>
      </c>
      <c r="D44" s="224" t="s">
        <v>226</v>
      </c>
      <c r="E44" s="225" t="s">
        <v>156</v>
      </c>
      <c r="F44" s="222">
        <v>65</v>
      </c>
      <c r="G44" s="277"/>
      <c r="H44" s="236">
        <f t="shared" si="1"/>
        <v>0</v>
      </c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</row>
    <row r="45" spans="1:24" ht="20.100000000000001" customHeight="1">
      <c r="A45" s="221" t="s">
        <v>227</v>
      </c>
      <c r="B45" s="222" t="s">
        <v>228</v>
      </c>
      <c r="C45" s="223" t="s">
        <v>662</v>
      </c>
      <c r="D45" s="224" t="s">
        <v>229</v>
      </c>
      <c r="E45" s="225" t="s">
        <v>141</v>
      </c>
      <c r="F45" s="222">
        <v>8</v>
      </c>
      <c r="G45" s="277"/>
      <c r="H45" s="236">
        <f t="shared" si="1"/>
        <v>0</v>
      </c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</row>
    <row r="46" spans="1:24" ht="20.100000000000001" customHeight="1">
      <c r="A46" s="221" t="s">
        <v>230</v>
      </c>
      <c r="B46" s="222" t="s">
        <v>231</v>
      </c>
      <c r="C46" s="223" t="s">
        <v>662</v>
      </c>
      <c r="D46" s="224" t="s">
        <v>232</v>
      </c>
      <c r="E46" s="225" t="s">
        <v>156</v>
      </c>
      <c r="F46" s="222">
        <v>203</v>
      </c>
      <c r="G46" s="277"/>
      <c r="H46" s="236">
        <f t="shared" si="1"/>
        <v>0</v>
      </c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</row>
    <row r="47" spans="1:24" ht="20.100000000000001" customHeight="1">
      <c r="A47" s="221" t="s">
        <v>233</v>
      </c>
      <c r="B47" s="222" t="s">
        <v>234</v>
      </c>
      <c r="C47" s="223" t="s">
        <v>662</v>
      </c>
      <c r="D47" s="224" t="s">
        <v>235</v>
      </c>
      <c r="E47" s="225" t="s">
        <v>152</v>
      </c>
      <c r="F47" s="222">
        <v>5</v>
      </c>
      <c r="G47" s="277"/>
      <c r="H47" s="236">
        <f t="shared" si="1"/>
        <v>0</v>
      </c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</row>
    <row r="48" spans="1:24" ht="36">
      <c r="A48" s="221" t="s">
        <v>236</v>
      </c>
      <c r="B48" s="222">
        <v>100392</v>
      </c>
      <c r="C48" s="223" t="s">
        <v>238</v>
      </c>
      <c r="D48" s="224" t="s">
        <v>239</v>
      </c>
      <c r="E48" s="225" t="s">
        <v>156</v>
      </c>
      <c r="F48" s="222">
        <v>192</v>
      </c>
      <c r="G48" s="277"/>
      <c r="H48" s="236">
        <f t="shared" si="1"/>
        <v>0</v>
      </c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</row>
    <row r="49" spans="1:24" ht="20.100000000000001" customHeight="1">
      <c r="A49" s="232" t="s">
        <v>23</v>
      </c>
      <c r="B49" s="232"/>
      <c r="C49" s="233"/>
      <c r="D49" s="232" t="s">
        <v>24</v>
      </c>
      <c r="E49" s="232"/>
      <c r="F49" s="234"/>
      <c r="G49" s="232"/>
      <c r="H49" s="272">
        <f>SUM(H50:H55)</f>
        <v>0</v>
      </c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</row>
    <row r="50" spans="1:24" ht="30" customHeight="1">
      <c r="A50" s="221" t="s">
        <v>240</v>
      </c>
      <c r="B50" s="222" t="s">
        <v>198</v>
      </c>
      <c r="C50" s="223" t="s">
        <v>662</v>
      </c>
      <c r="D50" s="224" t="s">
        <v>199</v>
      </c>
      <c r="E50" s="225" t="s">
        <v>196</v>
      </c>
      <c r="F50" s="222">
        <v>63</v>
      </c>
      <c r="G50" s="277"/>
      <c r="H50" s="236">
        <f t="shared" ref="H50:H55" si="2">TRUNC(F50 * G50, 2)</f>
        <v>0</v>
      </c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</row>
    <row r="51" spans="1:24" ht="30" customHeight="1">
      <c r="A51" s="221" t="s">
        <v>241</v>
      </c>
      <c r="B51" s="222" t="s">
        <v>194</v>
      </c>
      <c r="C51" s="223" t="s">
        <v>662</v>
      </c>
      <c r="D51" s="224" t="s">
        <v>195</v>
      </c>
      <c r="E51" s="225" t="s">
        <v>196</v>
      </c>
      <c r="F51" s="222">
        <v>63</v>
      </c>
      <c r="G51" s="231">
        <f>G31</f>
        <v>0</v>
      </c>
      <c r="H51" s="236">
        <f t="shared" si="2"/>
        <v>0</v>
      </c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</row>
    <row r="52" spans="1:24" ht="30" customHeight="1">
      <c r="A52" s="221" t="s">
        <v>242</v>
      </c>
      <c r="B52" s="222" t="s">
        <v>675</v>
      </c>
      <c r="C52" s="223" t="s">
        <v>243</v>
      </c>
      <c r="D52" s="224" t="s">
        <v>244</v>
      </c>
      <c r="E52" s="225" t="s">
        <v>196</v>
      </c>
      <c r="F52" s="222">
        <v>63</v>
      </c>
      <c r="G52" s="277"/>
      <c r="H52" s="236">
        <f t="shared" si="2"/>
        <v>0</v>
      </c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</row>
    <row r="53" spans="1:24" ht="20.100000000000001" customHeight="1">
      <c r="A53" s="221" t="s">
        <v>245</v>
      </c>
      <c r="B53" s="222" t="s">
        <v>246</v>
      </c>
      <c r="C53" s="223" t="s">
        <v>662</v>
      </c>
      <c r="D53" s="224" t="s">
        <v>247</v>
      </c>
      <c r="E53" s="225" t="s">
        <v>196</v>
      </c>
      <c r="F53" s="222">
        <v>63</v>
      </c>
      <c r="G53" s="277"/>
      <c r="H53" s="236">
        <f t="shared" si="2"/>
        <v>0</v>
      </c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</row>
    <row r="54" spans="1:24" ht="20.100000000000001" customHeight="1">
      <c r="A54" s="221" t="s">
        <v>248</v>
      </c>
      <c r="B54" s="222" t="s">
        <v>249</v>
      </c>
      <c r="C54" s="223" t="s">
        <v>662</v>
      </c>
      <c r="D54" s="224" t="s">
        <v>250</v>
      </c>
      <c r="E54" s="225" t="s">
        <v>196</v>
      </c>
      <c r="F54" s="222">
        <v>63</v>
      </c>
      <c r="G54" s="277"/>
      <c r="H54" s="236">
        <f t="shared" si="2"/>
        <v>0</v>
      </c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</row>
    <row r="55" spans="1:24" ht="20.100000000000001" customHeight="1">
      <c r="A55" s="221" t="s">
        <v>251</v>
      </c>
      <c r="B55" s="222" t="s">
        <v>252</v>
      </c>
      <c r="C55" s="223" t="s">
        <v>662</v>
      </c>
      <c r="D55" s="224" t="s">
        <v>253</v>
      </c>
      <c r="E55" s="225" t="s">
        <v>196</v>
      </c>
      <c r="F55" s="222">
        <v>63</v>
      </c>
      <c r="G55" s="277"/>
      <c r="H55" s="236">
        <f t="shared" si="2"/>
        <v>0</v>
      </c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</row>
    <row r="56" spans="1:24" ht="20.100000000000001" customHeight="1">
      <c r="A56" s="228" t="s">
        <v>25</v>
      </c>
      <c r="B56" s="228"/>
      <c r="C56" s="229"/>
      <c r="D56" s="228" t="s">
        <v>26</v>
      </c>
      <c r="E56" s="228"/>
      <c r="F56" s="230"/>
      <c r="G56" s="228"/>
      <c r="H56" s="270">
        <f>H57</f>
        <v>0</v>
      </c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</row>
    <row r="57" spans="1:24" ht="20.100000000000001" customHeight="1">
      <c r="A57" s="232" t="s">
        <v>27</v>
      </c>
      <c r="B57" s="232"/>
      <c r="C57" s="233"/>
      <c r="D57" s="232" t="s">
        <v>28</v>
      </c>
      <c r="E57" s="232"/>
      <c r="F57" s="234"/>
      <c r="G57" s="232"/>
      <c r="H57" s="272">
        <f>SUM(H58:H59)</f>
        <v>0</v>
      </c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</row>
    <row r="58" spans="1:24" ht="20.100000000000001" customHeight="1">
      <c r="A58" s="221" t="s">
        <v>254</v>
      </c>
      <c r="B58" s="222" t="s">
        <v>255</v>
      </c>
      <c r="C58" s="223" t="s">
        <v>662</v>
      </c>
      <c r="D58" s="224" t="s">
        <v>256</v>
      </c>
      <c r="E58" s="225" t="s">
        <v>196</v>
      </c>
      <c r="F58" s="222">
        <v>20</v>
      </c>
      <c r="G58" s="277"/>
      <c r="H58" s="236">
        <f>TRUNC(F58 * G58, 2)</f>
        <v>0</v>
      </c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</row>
    <row r="59" spans="1:24" ht="30" customHeight="1">
      <c r="A59" s="221" t="s">
        <v>257</v>
      </c>
      <c r="B59" s="222" t="s">
        <v>258</v>
      </c>
      <c r="C59" s="223" t="s">
        <v>662</v>
      </c>
      <c r="D59" s="224" t="s">
        <v>259</v>
      </c>
      <c r="E59" s="225" t="s">
        <v>196</v>
      </c>
      <c r="F59" s="222">
        <v>30</v>
      </c>
      <c r="G59" s="277"/>
      <c r="H59" s="236">
        <f>TRUNC(F59 * G59, 2)</f>
        <v>0</v>
      </c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</row>
    <row r="60" spans="1:24" ht="20.100000000000001" customHeight="1">
      <c r="A60" s="228" t="s">
        <v>29</v>
      </c>
      <c r="B60" s="228"/>
      <c r="C60" s="229"/>
      <c r="D60" s="228" t="s">
        <v>30</v>
      </c>
      <c r="E60" s="228"/>
      <c r="F60" s="230"/>
      <c r="G60" s="228"/>
      <c r="H60" s="270">
        <f>H61</f>
        <v>0</v>
      </c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</row>
    <row r="61" spans="1:24" ht="20.100000000000001" customHeight="1">
      <c r="A61" s="232" t="s">
        <v>31</v>
      </c>
      <c r="B61" s="232"/>
      <c r="C61" s="233"/>
      <c r="D61" s="232" t="s">
        <v>32</v>
      </c>
      <c r="E61" s="232"/>
      <c r="F61" s="234"/>
      <c r="G61" s="232"/>
      <c r="H61" s="272">
        <f>SUM(H62:H66)</f>
        <v>0</v>
      </c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</row>
    <row r="62" spans="1:24" ht="20.100000000000001" customHeight="1">
      <c r="A62" s="221" t="s">
        <v>260</v>
      </c>
      <c r="B62" s="222" t="s">
        <v>261</v>
      </c>
      <c r="C62" s="223" t="s">
        <v>662</v>
      </c>
      <c r="D62" s="224" t="s">
        <v>262</v>
      </c>
      <c r="E62" s="225" t="s">
        <v>196</v>
      </c>
      <c r="F62" s="222">
        <v>20</v>
      </c>
      <c r="G62" s="277"/>
      <c r="H62" s="236">
        <f>TRUNC(F62 * G62, 2)</f>
        <v>0</v>
      </c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</row>
    <row r="63" spans="1:24" ht="20.100000000000001" customHeight="1">
      <c r="A63" s="221" t="s">
        <v>263</v>
      </c>
      <c r="B63" s="222" t="s">
        <v>264</v>
      </c>
      <c r="C63" s="223" t="s">
        <v>662</v>
      </c>
      <c r="D63" s="224" t="s">
        <v>265</v>
      </c>
      <c r="E63" s="225" t="s">
        <v>196</v>
      </c>
      <c r="F63" s="222">
        <v>5.2</v>
      </c>
      <c r="G63" s="277"/>
      <c r="H63" s="236">
        <f>TRUNC(F63 * G63, 2)</f>
        <v>0</v>
      </c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</row>
    <row r="64" spans="1:24" ht="20.100000000000001" customHeight="1">
      <c r="A64" s="221" t="s">
        <v>266</v>
      </c>
      <c r="B64" s="222" t="s">
        <v>267</v>
      </c>
      <c r="C64" s="223" t="s">
        <v>662</v>
      </c>
      <c r="D64" s="224" t="s">
        <v>268</v>
      </c>
      <c r="E64" s="225" t="s">
        <v>269</v>
      </c>
      <c r="F64" s="222">
        <v>355</v>
      </c>
      <c r="G64" s="277"/>
      <c r="H64" s="236">
        <f>TRUNC(F64 * G64, 2)</f>
        <v>0</v>
      </c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3"/>
      <c r="W64" s="263"/>
      <c r="X64" s="263"/>
    </row>
    <row r="65" spans="1:24" ht="20.100000000000001" customHeight="1">
      <c r="A65" s="221" t="s">
        <v>270</v>
      </c>
      <c r="B65" s="222" t="s">
        <v>271</v>
      </c>
      <c r="C65" s="223" t="s">
        <v>662</v>
      </c>
      <c r="D65" s="224" t="s">
        <v>272</v>
      </c>
      <c r="E65" s="225" t="s">
        <v>196</v>
      </c>
      <c r="F65" s="222">
        <v>10.4</v>
      </c>
      <c r="G65" s="277"/>
      <c r="H65" s="236">
        <f>TRUNC(F65 * G65, 2)</f>
        <v>0</v>
      </c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</row>
    <row r="66" spans="1:24" ht="30" customHeight="1">
      <c r="A66" s="221" t="s">
        <v>273</v>
      </c>
      <c r="B66" s="222" t="s">
        <v>274</v>
      </c>
      <c r="C66" s="223" t="s">
        <v>662</v>
      </c>
      <c r="D66" s="224" t="s">
        <v>275</v>
      </c>
      <c r="E66" s="225" t="s">
        <v>196</v>
      </c>
      <c r="F66" s="222">
        <v>10.4</v>
      </c>
      <c r="G66" s="277"/>
      <c r="H66" s="236">
        <f>TRUNC(F66 * G66, 2)</f>
        <v>0</v>
      </c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</row>
    <row r="67" spans="1:24" ht="20.100000000000001" customHeight="1">
      <c r="A67" s="228" t="s">
        <v>33</v>
      </c>
      <c r="B67" s="228"/>
      <c r="C67" s="229"/>
      <c r="D67" s="228" t="s">
        <v>34</v>
      </c>
      <c r="E67" s="228"/>
      <c r="F67" s="230"/>
      <c r="G67" s="228"/>
      <c r="H67" s="270">
        <f>H68</f>
        <v>0</v>
      </c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</row>
    <row r="68" spans="1:24" ht="20.100000000000001" customHeight="1">
      <c r="A68" s="232" t="s">
        <v>35</v>
      </c>
      <c r="B68" s="232"/>
      <c r="C68" s="233"/>
      <c r="D68" s="232" t="s">
        <v>36</v>
      </c>
      <c r="E68" s="232"/>
      <c r="F68" s="234"/>
      <c r="G68" s="232"/>
      <c r="H68" s="272">
        <f>SUM(H69)</f>
        <v>0</v>
      </c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</row>
    <row r="69" spans="1:24" ht="20.100000000000001" customHeight="1">
      <c r="A69" s="221" t="s">
        <v>276</v>
      </c>
      <c r="B69" s="235" t="s">
        <v>669</v>
      </c>
      <c r="C69" s="223" t="s">
        <v>243</v>
      </c>
      <c r="D69" s="224" t="s">
        <v>277</v>
      </c>
      <c r="E69" s="225" t="s">
        <v>156</v>
      </c>
      <c r="F69" s="222">
        <v>5</v>
      </c>
      <c r="G69" s="284"/>
      <c r="H69" s="236">
        <f>TRUNC(F69 * G69, 2)</f>
        <v>0</v>
      </c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  <c r="U69" s="263"/>
      <c r="V69" s="263"/>
      <c r="W69" s="263"/>
      <c r="X69" s="263"/>
    </row>
    <row r="70" spans="1:24" ht="20.100000000000001" customHeight="1">
      <c r="A70" s="228" t="s">
        <v>37</v>
      </c>
      <c r="B70" s="228"/>
      <c r="C70" s="229"/>
      <c r="D70" s="228" t="s">
        <v>38</v>
      </c>
      <c r="E70" s="228"/>
      <c r="F70" s="230"/>
      <c r="G70" s="228"/>
      <c r="H70" s="270">
        <f>SUM(H71+H76+H78+H83)</f>
        <v>0</v>
      </c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</row>
    <row r="71" spans="1:24" ht="20.100000000000001" customHeight="1">
      <c r="A71" s="232" t="s">
        <v>39</v>
      </c>
      <c r="B71" s="232"/>
      <c r="C71" s="233"/>
      <c r="D71" s="232" t="s">
        <v>40</v>
      </c>
      <c r="E71" s="232"/>
      <c r="F71" s="234"/>
      <c r="G71" s="232"/>
      <c r="H71" s="272">
        <f>SUM(H72:H75)</f>
        <v>0</v>
      </c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</row>
    <row r="72" spans="1:24" ht="30" customHeight="1">
      <c r="A72" s="221" t="s">
        <v>278</v>
      </c>
      <c r="B72" s="227" t="s">
        <v>279</v>
      </c>
      <c r="C72" s="223" t="s">
        <v>661</v>
      </c>
      <c r="D72" s="221" t="s">
        <v>280</v>
      </c>
      <c r="E72" s="223" t="s">
        <v>141</v>
      </c>
      <c r="F72" s="227">
        <v>1</v>
      </c>
      <c r="G72" s="277"/>
      <c r="H72" s="242">
        <f>TRUNC(F72 * G72, 2)</f>
        <v>0</v>
      </c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</row>
    <row r="73" spans="1:24" ht="30" customHeight="1">
      <c r="A73" s="221" t="s">
        <v>281</v>
      </c>
      <c r="B73" s="227" t="s">
        <v>282</v>
      </c>
      <c r="C73" s="223" t="s">
        <v>661</v>
      </c>
      <c r="D73" s="221" t="s">
        <v>283</v>
      </c>
      <c r="E73" s="223" t="s">
        <v>141</v>
      </c>
      <c r="F73" s="222">
        <v>1</v>
      </c>
      <c r="G73" s="277"/>
      <c r="H73" s="236">
        <f>TRUNC(F73 * G73, 2)</f>
        <v>0</v>
      </c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</row>
    <row r="74" spans="1:24" ht="20.100000000000001" customHeight="1">
      <c r="A74" s="221" t="s">
        <v>284</v>
      </c>
      <c r="B74" s="227" t="s">
        <v>285</v>
      </c>
      <c r="C74" s="223" t="s">
        <v>662</v>
      </c>
      <c r="D74" s="221" t="s">
        <v>286</v>
      </c>
      <c r="E74" s="223" t="s">
        <v>156</v>
      </c>
      <c r="F74" s="222">
        <v>11.8</v>
      </c>
      <c r="G74" s="280"/>
      <c r="H74" s="236">
        <f>TRUNC(F74 * G74, 2)</f>
        <v>0</v>
      </c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</row>
    <row r="75" spans="1:24" ht="20.100000000000001" customHeight="1">
      <c r="A75" s="221" t="s">
        <v>287</v>
      </c>
      <c r="B75" s="227" t="s">
        <v>288</v>
      </c>
      <c r="C75" s="223" t="s">
        <v>662</v>
      </c>
      <c r="D75" s="221" t="s">
        <v>289</v>
      </c>
      <c r="E75" s="223" t="s">
        <v>156</v>
      </c>
      <c r="F75" s="222">
        <v>11.8</v>
      </c>
      <c r="G75" s="277"/>
      <c r="H75" s="236">
        <f>TRUNC(F75 * G75, 2)</f>
        <v>0</v>
      </c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</row>
    <row r="76" spans="1:24" ht="20.100000000000001" customHeight="1">
      <c r="A76" s="232" t="s">
        <v>41</v>
      </c>
      <c r="B76" s="232"/>
      <c r="C76" s="233"/>
      <c r="D76" s="232" t="s">
        <v>42</v>
      </c>
      <c r="E76" s="232"/>
      <c r="F76" s="234"/>
      <c r="G76" s="232"/>
      <c r="H76" s="272">
        <f>SUM(H77)</f>
        <v>0</v>
      </c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</row>
    <row r="77" spans="1:24" ht="30" customHeight="1">
      <c r="A77" s="221" t="s">
        <v>290</v>
      </c>
      <c r="B77" s="222" t="s">
        <v>291</v>
      </c>
      <c r="C77" s="223" t="s">
        <v>166</v>
      </c>
      <c r="D77" s="224" t="s">
        <v>292</v>
      </c>
      <c r="E77" s="225" t="s">
        <v>293</v>
      </c>
      <c r="F77" s="222">
        <v>49</v>
      </c>
      <c r="G77" s="277"/>
      <c r="H77" s="236">
        <f>TRUNC(F77 * G77, 2)</f>
        <v>0</v>
      </c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</row>
    <row r="78" spans="1:24" ht="20.100000000000001" customHeight="1">
      <c r="A78" s="232" t="s">
        <v>43</v>
      </c>
      <c r="B78" s="232"/>
      <c r="C78" s="233"/>
      <c r="D78" s="232" t="s">
        <v>44</v>
      </c>
      <c r="E78" s="232"/>
      <c r="F78" s="234"/>
      <c r="G78" s="232"/>
      <c r="H78" s="272">
        <f>SUM(H79:H82)</f>
        <v>0</v>
      </c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</row>
    <row r="79" spans="1:24" ht="36">
      <c r="A79" s="221" t="s">
        <v>294</v>
      </c>
      <c r="B79" s="227" t="s">
        <v>295</v>
      </c>
      <c r="C79" s="223" t="s">
        <v>661</v>
      </c>
      <c r="D79" s="221" t="s">
        <v>296</v>
      </c>
      <c r="E79" s="225" t="s">
        <v>297</v>
      </c>
      <c r="F79" s="222">
        <v>1</v>
      </c>
      <c r="G79" s="277"/>
      <c r="H79" s="236">
        <f>TRUNC(F79 * G79, 2)</f>
        <v>0</v>
      </c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</row>
    <row r="80" spans="1:24" ht="20.100000000000001" customHeight="1">
      <c r="A80" s="221" t="s">
        <v>298</v>
      </c>
      <c r="B80" s="227" t="s">
        <v>299</v>
      </c>
      <c r="C80" s="223" t="s">
        <v>661</v>
      </c>
      <c r="D80" s="221" t="s">
        <v>300</v>
      </c>
      <c r="E80" s="225" t="s">
        <v>152</v>
      </c>
      <c r="F80" s="222">
        <v>6.4</v>
      </c>
      <c r="G80" s="277"/>
      <c r="H80" s="236">
        <f>TRUNC(F80 * G80, 2)</f>
        <v>0</v>
      </c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</row>
    <row r="81" spans="1:24" ht="20.100000000000001" customHeight="1">
      <c r="A81" s="221" t="s">
        <v>658</v>
      </c>
      <c r="B81" s="227" t="s">
        <v>285</v>
      </c>
      <c r="C81" s="223" t="s">
        <v>662</v>
      </c>
      <c r="D81" s="221" t="s">
        <v>286</v>
      </c>
      <c r="E81" s="225" t="s">
        <v>156</v>
      </c>
      <c r="F81" s="222">
        <v>53.5</v>
      </c>
      <c r="G81" s="237">
        <f>G74</f>
        <v>0</v>
      </c>
      <c r="H81" s="236">
        <f>TRUNC(F81 * G81, 2)</f>
        <v>0</v>
      </c>
      <c r="I81" s="263"/>
      <c r="J81" s="263"/>
      <c r="K81" s="263"/>
      <c r="L81" s="263"/>
      <c r="M81" s="263"/>
      <c r="N81" s="263"/>
      <c r="O81" s="263"/>
      <c r="P81" s="263"/>
      <c r="Q81" s="263"/>
      <c r="R81" s="263"/>
      <c r="S81" s="263"/>
      <c r="T81" s="263"/>
      <c r="U81" s="263"/>
      <c r="V81" s="263"/>
      <c r="W81" s="263"/>
      <c r="X81" s="263"/>
    </row>
    <row r="82" spans="1:24" ht="20.100000000000001" customHeight="1">
      <c r="A82" s="221" t="s">
        <v>659</v>
      </c>
      <c r="B82" s="227" t="s">
        <v>454</v>
      </c>
      <c r="C82" s="223" t="s">
        <v>662</v>
      </c>
      <c r="D82" s="238" t="s">
        <v>455</v>
      </c>
      <c r="E82" s="225" t="s">
        <v>156</v>
      </c>
      <c r="F82" s="222">
        <v>53.5</v>
      </c>
      <c r="G82" s="278"/>
      <c r="H82" s="236">
        <f>TRUNC(F82 * G82, 2)</f>
        <v>0</v>
      </c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263"/>
      <c r="X82" s="263"/>
    </row>
    <row r="83" spans="1:24" ht="20.100000000000001" customHeight="1">
      <c r="A83" s="232" t="s">
        <v>45</v>
      </c>
      <c r="B83" s="232"/>
      <c r="C83" s="233"/>
      <c r="D83" s="232" t="s">
        <v>46</v>
      </c>
      <c r="E83" s="232"/>
      <c r="F83" s="234"/>
      <c r="G83" s="232"/>
      <c r="H83" s="272">
        <f>SUM(H84)</f>
        <v>0</v>
      </c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</row>
    <row r="84" spans="1:24" ht="20.100000000000001" customHeight="1">
      <c r="A84" s="221" t="s">
        <v>301</v>
      </c>
      <c r="B84" s="222" t="s">
        <v>727</v>
      </c>
      <c r="C84" s="223" t="s">
        <v>670</v>
      </c>
      <c r="D84" s="240" t="s">
        <v>671</v>
      </c>
      <c r="E84" s="225" t="s">
        <v>672</v>
      </c>
      <c r="F84" s="222">
        <v>3</v>
      </c>
      <c r="G84" s="277"/>
      <c r="H84" s="236">
        <f>TRUNC(F84 * G84, 2)</f>
        <v>0</v>
      </c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</row>
    <row r="85" spans="1:24" ht="20.100000000000001" customHeight="1">
      <c r="A85" s="228" t="s">
        <v>47</v>
      </c>
      <c r="B85" s="228"/>
      <c r="C85" s="229"/>
      <c r="D85" s="228" t="s">
        <v>48</v>
      </c>
      <c r="E85" s="228"/>
      <c r="F85" s="230"/>
      <c r="G85" s="241"/>
      <c r="H85" s="270">
        <f>SUM(H86+H110+H118)</f>
        <v>0</v>
      </c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</row>
    <row r="86" spans="1:24" ht="20.100000000000001" customHeight="1">
      <c r="A86" s="232" t="s">
        <v>49</v>
      </c>
      <c r="B86" s="232"/>
      <c r="C86" s="233"/>
      <c r="D86" s="232" t="s">
        <v>50</v>
      </c>
      <c r="E86" s="232"/>
      <c r="F86" s="234"/>
      <c r="G86" s="232"/>
      <c r="H86" s="272">
        <f>SUM(H87:H109)</f>
        <v>0</v>
      </c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3"/>
      <c r="X86" s="263"/>
    </row>
    <row r="87" spans="1:24" ht="27.75" customHeight="1">
      <c r="A87" s="221" t="s">
        <v>303</v>
      </c>
      <c r="B87" s="227" t="s">
        <v>721</v>
      </c>
      <c r="C87" s="223" t="s">
        <v>662</v>
      </c>
      <c r="D87" s="221" t="s">
        <v>720</v>
      </c>
      <c r="E87" s="223" t="s">
        <v>141</v>
      </c>
      <c r="F87" s="227">
        <v>20</v>
      </c>
      <c r="G87" s="284"/>
      <c r="H87" s="236">
        <f t="shared" ref="H87:H109" si="3">TRUNC(F87 * G87, 2)</f>
        <v>0</v>
      </c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63"/>
      <c r="V87" s="263"/>
      <c r="W87" s="263"/>
      <c r="X87" s="263"/>
    </row>
    <row r="88" spans="1:24" ht="36">
      <c r="A88" s="221" t="s">
        <v>696</v>
      </c>
      <c r="B88" s="223" t="s">
        <v>725</v>
      </c>
      <c r="C88" s="223" t="s">
        <v>723</v>
      </c>
      <c r="D88" s="221" t="s">
        <v>304</v>
      </c>
      <c r="E88" s="225" t="s">
        <v>141</v>
      </c>
      <c r="F88" s="222">
        <v>2</v>
      </c>
      <c r="G88" s="284"/>
      <c r="H88" s="236">
        <f t="shared" si="3"/>
        <v>0</v>
      </c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</row>
    <row r="89" spans="1:24" s="40" customFormat="1">
      <c r="A89" s="221" t="s">
        <v>697</v>
      </c>
      <c r="B89" s="223" t="s">
        <v>724</v>
      </c>
      <c r="C89" s="223" t="s">
        <v>723</v>
      </c>
      <c r="D89" s="221" t="s">
        <v>722</v>
      </c>
      <c r="E89" s="225" t="s">
        <v>141</v>
      </c>
      <c r="F89" s="222">
        <v>2</v>
      </c>
      <c r="G89" s="284"/>
      <c r="H89" s="236">
        <f t="shared" si="3"/>
        <v>0</v>
      </c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</row>
    <row r="90" spans="1:24" s="40" customFormat="1" ht="24">
      <c r="A90" s="221" t="s">
        <v>698</v>
      </c>
      <c r="B90" s="227" t="s">
        <v>719</v>
      </c>
      <c r="C90" s="223" t="s">
        <v>670</v>
      </c>
      <c r="D90" s="221" t="s">
        <v>718</v>
      </c>
      <c r="E90" s="225" t="s">
        <v>141</v>
      </c>
      <c r="F90" s="222">
        <v>1</v>
      </c>
      <c r="G90" s="284"/>
      <c r="H90" s="236">
        <f t="shared" si="3"/>
        <v>0</v>
      </c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</row>
    <row r="91" spans="1:24" ht="20.100000000000001" customHeight="1">
      <c r="A91" s="221" t="s">
        <v>699</v>
      </c>
      <c r="B91" s="227" t="s">
        <v>305</v>
      </c>
      <c r="C91" s="223" t="s">
        <v>661</v>
      </c>
      <c r="D91" s="221" t="s">
        <v>306</v>
      </c>
      <c r="E91" s="225" t="s">
        <v>141</v>
      </c>
      <c r="F91" s="222">
        <v>4</v>
      </c>
      <c r="G91" s="277"/>
      <c r="H91" s="236">
        <f t="shared" si="3"/>
        <v>0</v>
      </c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</row>
    <row r="92" spans="1:24" ht="20.100000000000001" customHeight="1">
      <c r="A92" s="221" t="s">
        <v>700</v>
      </c>
      <c r="B92" s="227" t="s">
        <v>307</v>
      </c>
      <c r="C92" s="223" t="s">
        <v>662</v>
      </c>
      <c r="D92" s="221" t="s">
        <v>308</v>
      </c>
      <c r="E92" s="225" t="s">
        <v>309</v>
      </c>
      <c r="F92" s="222">
        <v>3</v>
      </c>
      <c r="G92" s="277"/>
      <c r="H92" s="236">
        <f t="shared" si="3"/>
        <v>0</v>
      </c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</row>
    <row r="93" spans="1:24" ht="20.100000000000001" customHeight="1">
      <c r="A93" s="221" t="s">
        <v>701</v>
      </c>
      <c r="B93" s="227" t="s">
        <v>310</v>
      </c>
      <c r="C93" s="223" t="s">
        <v>662</v>
      </c>
      <c r="D93" s="221" t="s">
        <v>311</v>
      </c>
      <c r="E93" s="225" t="s">
        <v>309</v>
      </c>
      <c r="F93" s="222">
        <v>4</v>
      </c>
      <c r="G93" s="277"/>
      <c r="H93" s="236">
        <f t="shared" si="3"/>
        <v>0</v>
      </c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</row>
    <row r="94" spans="1:24" ht="36">
      <c r="A94" s="221" t="s">
        <v>702</v>
      </c>
      <c r="B94" s="227" t="s">
        <v>312</v>
      </c>
      <c r="C94" s="223" t="s">
        <v>238</v>
      </c>
      <c r="D94" s="221" t="s">
        <v>313</v>
      </c>
      <c r="E94" s="225" t="s">
        <v>141</v>
      </c>
      <c r="F94" s="222">
        <v>11</v>
      </c>
      <c r="G94" s="277"/>
      <c r="H94" s="236">
        <f t="shared" si="3"/>
        <v>0</v>
      </c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</row>
    <row r="95" spans="1:24" ht="36">
      <c r="A95" s="221" t="s">
        <v>703</v>
      </c>
      <c r="B95" s="227" t="s">
        <v>314</v>
      </c>
      <c r="C95" s="223" t="s">
        <v>238</v>
      </c>
      <c r="D95" s="221" t="s">
        <v>315</v>
      </c>
      <c r="E95" s="225" t="s">
        <v>141</v>
      </c>
      <c r="F95" s="222">
        <v>12</v>
      </c>
      <c r="G95" s="277"/>
      <c r="H95" s="236">
        <f t="shared" si="3"/>
        <v>0</v>
      </c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</row>
    <row r="96" spans="1:24" ht="36">
      <c r="A96" s="221" t="s">
        <v>704</v>
      </c>
      <c r="B96" s="227" t="s">
        <v>316</v>
      </c>
      <c r="C96" s="223" t="s">
        <v>238</v>
      </c>
      <c r="D96" s="221" t="s">
        <v>317</v>
      </c>
      <c r="E96" s="225" t="s">
        <v>141</v>
      </c>
      <c r="F96" s="222">
        <v>3</v>
      </c>
      <c r="G96" s="277"/>
      <c r="H96" s="236">
        <f t="shared" si="3"/>
        <v>0</v>
      </c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</row>
    <row r="97" spans="1:24" ht="36">
      <c r="A97" s="221" t="s">
        <v>705</v>
      </c>
      <c r="B97" s="227" t="s">
        <v>318</v>
      </c>
      <c r="C97" s="223" t="s">
        <v>238</v>
      </c>
      <c r="D97" s="221" t="s">
        <v>319</v>
      </c>
      <c r="E97" s="225" t="s">
        <v>141</v>
      </c>
      <c r="F97" s="222">
        <v>3</v>
      </c>
      <c r="G97" s="277"/>
      <c r="H97" s="236">
        <f t="shared" si="3"/>
        <v>0</v>
      </c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</row>
    <row r="98" spans="1:24" ht="20.100000000000001" customHeight="1">
      <c r="A98" s="221" t="s">
        <v>706</v>
      </c>
      <c r="B98" s="227" t="s">
        <v>320</v>
      </c>
      <c r="C98" s="223" t="s">
        <v>662</v>
      </c>
      <c r="D98" s="221" t="s">
        <v>321</v>
      </c>
      <c r="E98" s="225" t="s">
        <v>152</v>
      </c>
      <c r="F98" s="222">
        <v>24</v>
      </c>
      <c r="G98" s="277"/>
      <c r="H98" s="236">
        <f t="shared" si="3"/>
        <v>0</v>
      </c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</row>
    <row r="99" spans="1:24" ht="36">
      <c r="A99" s="221" t="s">
        <v>707</v>
      </c>
      <c r="B99" s="227" t="s">
        <v>322</v>
      </c>
      <c r="C99" s="223" t="s">
        <v>238</v>
      </c>
      <c r="D99" s="221" t="s">
        <v>323</v>
      </c>
      <c r="E99" s="225" t="s">
        <v>141</v>
      </c>
      <c r="F99" s="222">
        <v>10</v>
      </c>
      <c r="G99" s="277"/>
      <c r="H99" s="236">
        <f t="shared" si="3"/>
        <v>0</v>
      </c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</row>
    <row r="100" spans="1:24" ht="20.100000000000001" customHeight="1">
      <c r="A100" s="221" t="s">
        <v>708</v>
      </c>
      <c r="B100" s="227" t="s">
        <v>324</v>
      </c>
      <c r="C100" s="223" t="s">
        <v>662</v>
      </c>
      <c r="D100" s="221" t="s">
        <v>325</v>
      </c>
      <c r="E100" s="225" t="s">
        <v>152</v>
      </c>
      <c r="F100" s="222">
        <v>15</v>
      </c>
      <c r="G100" s="277"/>
      <c r="H100" s="236">
        <f t="shared" si="3"/>
        <v>0</v>
      </c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</row>
    <row r="101" spans="1:24" ht="20.100000000000001" customHeight="1">
      <c r="A101" s="221" t="s">
        <v>709</v>
      </c>
      <c r="B101" s="227" t="s">
        <v>326</v>
      </c>
      <c r="C101" s="223" t="s">
        <v>662</v>
      </c>
      <c r="D101" s="221" t="s">
        <v>327</v>
      </c>
      <c r="E101" s="225" t="s">
        <v>152</v>
      </c>
      <c r="F101" s="222">
        <v>60</v>
      </c>
      <c r="G101" s="277"/>
      <c r="H101" s="236">
        <f t="shared" si="3"/>
        <v>0</v>
      </c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</row>
    <row r="102" spans="1:24" ht="30" customHeight="1">
      <c r="A102" s="221" t="s">
        <v>710</v>
      </c>
      <c r="B102" s="227" t="s">
        <v>328</v>
      </c>
      <c r="C102" s="223" t="s">
        <v>662</v>
      </c>
      <c r="D102" s="221" t="s">
        <v>329</v>
      </c>
      <c r="E102" s="225" t="s">
        <v>152</v>
      </c>
      <c r="F102" s="222">
        <v>350</v>
      </c>
      <c r="G102" s="277"/>
      <c r="H102" s="236">
        <f t="shared" si="3"/>
        <v>0</v>
      </c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</row>
    <row r="103" spans="1:24" ht="20.100000000000001" customHeight="1">
      <c r="A103" s="221" t="s">
        <v>711</v>
      </c>
      <c r="B103" s="227" t="s">
        <v>330</v>
      </c>
      <c r="C103" s="223" t="s">
        <v>662</v>
      </c>
      <c r="D103" s="221" t="s">
        <v>331</v>
      </c>
      <c r="E103" s="225" t="s">
        <v>152</v>
      </c>
      <c r="F103" s="222">
        <v>26</v>
      </c>
      <c r="G103" s="277"/>
      <c r="H103" s="236">
        <f t="shared" si="3"/>
        <v>0</v>
      </c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</row>
    <row r="104" spans="1:24" ht="20.100000000000001" customHeight="1">
      <c r="A104" s="221" t="s">
        <v>712</v>
      </c>
      <c r="B104" s="227" t="s">
        <v>332</v>
      </c>
      <c r="C104" s="223" t="s">
        <v>662</v>
      </c>
      <c r="D104" s="221" t="s">
        <v>333</v>
      </c>
      <c r="E104" s="225" t="s">
        <v>152</v>
      </c>
      <c r="F104" s="222">
        <v>30</v>
      </c>
      <c r="G104" s="277"/>
      <c r="H104" s="236">
        <f t="shared" si="3"/>
        <v>0</v>
      </c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</row>
    <row r="105" spans="1:24" ht="20.100000000000001" customHeight="1">
      <c r="A105" s="221" t="s">
        <v>713</v>
      </c>
      <c r="B105" s="227" t="s">
        <v>334</v>
      </c>
      <c r="C105" s="223" t="s">
        <v>662</v>
      </c>
      <c r="D105" s="221" t="s">
        <v>335</v>
      </c>
      <c r="E105" s="225" t="s">
        <v>152</v>
      </c>
      <c r="F105" s="222">
        <v>30</v>
      </c>
      <c r="G105" s="277"/>
      <c r="H105" s="236">
        <f t="shared" si="3"/>
        <v>0</v>
      </c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  <c r="X105" s="263"/>
    </row>
    <row r="106" spans="1:24" ht="30" customHeight="1">
      <c r="A106" s="221" t="s">
        <v>714</v>
      </c>
      <c r="B106" s="227" t="s">
        <v>336</v>
      </c>
      <c r="C106" s="223" t="s">
        <v>662</v>
      </c>
      <c r="D106" s="221" t="s">
        <v>337</v>
      </c>
      <c r="E106" s="225" t="s">
        <v>141</v>
      </c>
      <c r="F106" s="222">
        <v>1</v>
      </c>
      <c r="G106" s="277"/>
      <c r="H106" s="236">
        <f t="shared" si="3"/>
        <v>0</v>
      </c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</row>
    <row r="107" spans="1:24" ht="20.100000000000001" customHeight="1">
      <c r="A107" s="221" t="s">
        <v>715</v>
      </c>
      <c r="B107" s="227" t="s">
        <v>338</v>
      </c>
      <c r="C107" s="223" t="s">
        <v>662</v>
      </c>
      <c r="D107" s="221" t="s">
        <v>339</v>
      </c>
      <c r="E107" s="225" t="s">
        <v>141</v>
      </c>
      <c r="F107" s="222">
        <v>2</v>
      </c>
      <c r="G107" s="277"/>
      <c r="H107" s="236">
        <f t="shared" si="3"/>
        <v>0</v>
      </c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</row>
    <row r="108" spans="1:24" ht="20.100000000000001" customHeight="1">
      <c r="A108" s="221" t="s">
        <v>716</v>
      </c>
      <c r="B108" s="227" t="s">
        <v>340</v>
      </c>
      <c r="C108" s="223" t="s">
        <v>662</v>
      </c>
      <c r="D108" s="221" t="s">
        <v>341</v>
      </c>
      <c r="E108" s="225" t="s">
        <v>141</v>
      </c>
      <c r="F108" s="222">
        <v>5</v>
      </c>
      <c r="G108" s="277"/>
      <c r="H108" s="236">
        <f t="shared" si="3"/>
        <v>0</v>
      </c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</row>
    <row r="109" spans="1:24" ht="20.100000000000001" customHeight="1">
      <c r="A109" s="221" t="s">
        <v>717</v>
      </c>
      <c r="B109" s="227" t="s">
        <v>342</v>
      </c>
      <c r="C109" s="223" t="s">
        <v>662</v>
      </c>
      <c r="D109" s="221" t="s">
        <v>343</v>
      </c>
      <c r="E109" s="225" t="s">
        <v>269</v>
      </c>
      <c r="F109" s="222">
        <v>2</v>
      </c>
      <c r="G109" s="277"/>
      <c r="H109" s="236">
        <f t="shared" si="3"/>
        <v>0</v>
      </c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</row>
    <row r="110" spans="1:24" ht="20.100000000000001" customHeight="1">
      <c r="A110" s="232" t="s">
        <v>51</v>
      </c>
      <c r="B110" s="232"/>
      <c r="C110" s="233"/>
      <c r="D110" s="232" t="s">
        <v>52</v>
      </c>
      <c r="E110" s="232"/>
      <c r="F110" s="234"/>
      <c r="G110" s="232"/>
      <c r="H110" s="272">
        <f>SUM(H111:H117)</f>
        <v>0</v>
      </c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</row>
    <row r="111" spans="1:24" ht="20.100000000000001" customHeight="1">
      <c r="A111" s="221" t="s">
        <v>344</v>
      </c>
      <c r="B111" s="227" t="s">
        <v>334</v>
      </c>
      <c r="C111" s="223" t="s">
        <v>662</v>
      </c>
      <c r="D111" s="221" t="s">
        <v>335</v>
      </c>
      <c r="E111" s="225" t="s">
        <v>152</v>
      </c>
      <c r="F111" s="222">
        <v>30</v>
      </c>
      <c r="G111" s="277"/>
      <c r="H111" s="236">
        <f t="shared" ref="H111:H117" si="4">TRUNC(F111 * G111, 2)</f>
        <v>0</v>
      </c>
      <c r="I111" s="263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</row>
    <row r="112" spans="1:24" ht="20.100000000000001" customHeight="1">
      <c r="A112" s="221" t="s">
        <v>345</v>
      </c>
      <c r="B112" s="227" t="s">
        <v>346</v>
      </c>
      <c r="C112" s="223" t="s">
        <v>662</v>
      </c>
      <c r="D112" s="221" t="s">
        <v>347</v>
      </c>
      <c r="E112" s="225" t="s">
        <v>152</v>
      </c>
      <c r="F112" s="222">
        <v>66</v>
      </c>
      <c r="G112" s="277"/>
      <c r="H112" s="236">
        <f t="shared" si="4"/>
        <v>0</v>
      </c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</row>
    <row r="113" spans="1:24" ht="20.100000000000001" customHeight="1">
      <c r="A113" s="221" t="s">
        <v>345</v>
      </c>
      <c r="B113" s="227" t="s">
        <v>348</v>
      </c>
      <c r="C113" s="223" t="s">
        <v>662</v>
      </c>
      <c r="D113" s="221" t="s">
        <v>349</v>
      </c>
      <c r="E113" s="225" t="s">
        <v>152</v>
      </c>
      <c r="F113" s="222">
        <v>65</v>
      </c>
      <c r="G113" s="277"/>
      <c r="H113" s="236">
        <f t="shared" si="4"/>
        <v>0</v>
      </c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</row>
    <row r="114" spans="1:24" ht="20.100000000000001" customHeight="1">
      <c r="A114" s="221" t="s">
        <v>350</v>
      </c>
      <c r="B114" s="227" t="s">
        <v>351</v>
      </c>
      <c r="C114" s="223" t="s">
        <v>662</v>
      </c>
      <c r="D114" s="221" t="s">
        <v>352</v>
      </c>
      <c r="E114" s="225" t="s">
        <v>141</v>
      </c>
      <c r="F114" s="222">
        <v>18</v>
      </c>
      <c r="G114" s="277"/>
      <c r="H114" s="236">
        <f t="shared" si="4"/>
        <v>0</v>
      </c>
      <c r="I114" s="263"/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</row>
    <row r="115" spans="1:24" ht="30" customHeight="1">
      <c r="A115" s="221" t="s">
        <v>353</v>
      </c>
      <c r="B115" s="227" t="s">
        <v>354</v>
      </c>
      <c r="C115" s="223" t="s">
        <v>662</v>
      </c>
      <c r="D115" s="221" t="s">
        <v>355</v>
      </c>
      <c r="E115" s="225" t="s">
        <v>141</v>
      </c>
      <c r="F115" s="222">
        <v>15</v>
      </c>
      <c r="G115" s="277"/>
      <c r="H115" s="236">
        <f t="shared" si="4"/>
        <v>0</v>
      </c>
      <c r="I115" s="263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</row>
    <row r="116" spans="1:24" ht="20.100000000000001" customHeight="1">
      <c r="A116" s="221" t="s">
        <v>356</v>
      </c>
      <c r="B116" s="227" t="s">
        <v>357</v>
      </c>
      <c r="C116" s="223" t="s">
        <v>662</v>
      </c>
      <c r="D116" s="221" t="s">
        <v>358</v>
      </c>
      <c r="E116" s="225" t="s">
        <v>141</v>
      </c>
      <c r="F116" s="222">
        <v>8</v>
      </c>
      <c r="G116" s="277"/>
      <c r="H116" s="236">
        <f t="shared" si="4"/>
        <v>0</v>
      </c>
      <c r="I116" s="263"/>
      <c r="J116" s="263"/>
      <c r="K116" s="263"/>
      <c r="L116" s="263"/>
      <c r="M116" s="263"/>
      <c r="N116" s="263"/>
      <c r="O116" s="263"/>
      <c r="P116" s="263"/>
      <c r="Q116" s="263"/>
      <c r="R116" s="263"/>
      <c r="S116" s="263"/>
      <c r="T116" s="263"/>
      <c r="U116" s="263"/>
      <c r="V116" s="263"/>
      <c r="W116" s="263"/>
      <c r="X116" s="263"/>
    </row>
    <row r="117" spans="1:24" ht="20.100000000000001" customHeight="1">
      <c r="A117" s="221" t="s">
        <v>359</v>
      </c>
      <c r="B117" s="227" t="s">
        <v>360</v>
      </c>
      <c r="C117" s="223" t="s">
        <v>662</v>
      </c>
      <c r="D117" s="221" t="s">
        <v>361</v>
      </c>
      <c r="E117" s="225" t="s">
        <v>141</v>
      </c>
      <c r="F117" s="222">
        <v>8</v>
      </c>
      <c r="G117" s="277"/>
      <c r="H117" s="236">
        <f t="shared" si="4"/>
        <v>0</v>
      </c>
      <c r="I117" s="263"/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3"/>
      <c r="X117" s="263"/>
    </row>
    <row r="118" spans="1:24" ht="20.100000000000001" customHeight="1">
      <c r="A118" s="232" t="s">
        <v>53</v>
      </c>
      <c r="B118" s="232"/>
      <c r="C118" s="233"/>
      <c r="D118" s="232" t="s">
        <v>54</v>
      </c>
      <c r="E118" s="232"/>
      <c r="F118" s="234"/>
      <c r="G118" s="232"/>
      <c r="H118" s="272">
        <f>SUM(H119:H122)</f>
        <v>0</v>
      </c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</row>
    <row r="119" spans="1:24" ht="20.100000000000001" customHeight="1">
      <c r="A119" s="221" t="s">
        <v>362</v>
      </c>
      <c r="B119" s="227" t="s">
        <v>363</v>
      </c>
      <c r="C119" s="223" t="s">
        <v>662</v>
      </c>
      <c r="D119" s="221" t="s">
        <v>364</v>
      </c>
      <c r="E119" s="225" t="s">
        <v>141</v>
      </c>
      <c r="F119" s="222">
        <v>1</v>
      </c>
      <c r="G119" s="277"/>
      <c r="H119" s="236">
        <f>TRUNC(F119 * G119, 2)</f>
        <v>0</v>
      </c>
      <c r="I119" s="263"/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3"/>
      <c r="X119" s="263"/>
    </row>
    <row r="120" spans="1:24" ht="20.100000000000001" customHeight="1">
      <c r="A120" s="221" t="s">
        <v>365</v>
      </c>
      <c r="B120" s="227" t="s">
        <v>366</v>
      </c>
      <c r="C120" s="223" t="s">
        <v>662</v>
      </c>
      <c r="D120" s="221" t="s">
        <v>367</v>
      </c>
      <c r="E120" s="225" t="s">
        <v>141</v>
      </c>
      <c r="F120" s="222">
        <v>1</v>
      </c>
      <c r="G120" s="277"/>
      <c r="H120" s="236">
        <f>TRUNC(F120 * G120, 2)</f>
        <v>0</v>
      </c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  <c r="T120" s="263"/>
      <c r="U120" s="263"/>
      <c r="V120" s="263"/>
      <c r="W120" s="263"/>
      <c r="X120" s="263"/>
    </row>
    <row r="121" spans="1:24" ht="30" customHeight="1">
      <c r="A121" s="221" t="s">
        <v>368</v>
      </c>
      <c r="B121" s="227" t="s">
        <v>369</v>
      </c>
      <c r="C121" s="223" t="s">
        <v>662</v>
      </c>
      <c r="D121" s="221" t="s">
        <v>370</v>
      </c>
      <c r="E121" s="225" t="s">
        <v>141</v>
      </c>
      <c r="F121" s="222">
        <v>1</v>
      </c>
      <c r="G121" s="277"/>
      <c r="H121" s="236">
        <f>TRUNC(F121 * G121, 2)</f>
        <v>0</v>
      </c>
      <c r="I121" s="263"/>
      <c r="J121" s="263"/>
      <c r="K121" s="263"/>
      <c r="L121" s="263"/>
      <c r="M121" s="263"/>
      <c r="N121" s="263"/>
      <c r="O121" s="263"/>
      <c r="P121" s="263"/>
      <c r="Q121" s="263"/>
      <c r="R121" s="263"/>
      <c r="S121" s="263"/>
      <c r="T121" s="263"/>
      <c r="U121" s="263"/>
      <c r="V121" s="263"/>
      <c r="W121" s="263"/>
      <c r="X121" s="263"/>
    </row>
    <row r="122" spans="1:24" ht="30" customHeight="1">
      <c r="A122" s="221" t="s">
        <v>371</v>
      </c>
      <c r="B122" s="227" t="s">
        <v>369</v>
      </c>
      <c r="C122" s="223" t="s">
        <v>662</v>
      </c>
      <c r="D122" s="221" t="s">
        <v>370</v>
      </c>
      <c r="E122" s="225" t="s">
        <v>141</v>
      </c>
      <c r="F122" s="222">
        <v>1</v>
      </c>
      <c r="G122" s="277"/>
      <c r="H122" s="236">
        <f>TRUNC(F122 * G122, 2)</f>
        <v>0</v>
      </c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263"/>
      <c r="X122" s="263"/>
    </row>
    <row r="123" spans="1:24" ht="20.100000000000001" customHeight="1">
      <c r="A123" s="228" t="s">
        <v>55</v>
      </c>
      <c r="B123" s="228"/>
      <c r="C123" s="229"/>
      <c r="D123" s="228" t="s">
        <v>56</v>
      </c>
      <c r="E123" s="228"/>
      <c r="F123" s="230"/>
      <c r="G123" s="228"/>
      <c r="H123" s="270">
        <f>SUM(H124)</f>
        <v>0</v>
      </c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</row>
    <row r="124" spans="1:24" ht="20.100000000000001" customHeight="1">
      <c r="A124" s="232" t="s">
        <v>57</v>
      </c>
      <c r="B124" s="232"/>
      <c r="C124" s="233"/>
      <c r="D124" s="232" t="s">
        <v>58</v>
      </c>
      <c r="E124" s="232"/>
      <c r="F124" s="234"/>
      <c r="G124" s="232"/>
      <c r="H124" s="272">
        <f>SUM(H125:H128)</f>
        <v>0</v>
      </c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263"/>
      <c r="X124" s="263"/>
    </row>
    <row r="125" spans="1:24" ht="20.100000000000001" customHeight="1">
      <c r="A125" s="221" t="s">
        <v>372</v>
      </c>
      <c r="B125" s="227" t="s">
        <v>373</v>
      </c>
      <c r="C125" s="223" t="s">
        <v>662</v>
      </c>
      <c r="D125" s="221" t="s">
        <v>374</v>
      </c>
      <c r="E125" s="225" t="s">
        <v>156</v>
      </c>
      <c r="F125" s="222">
        <v>74</v>
      </c>
      <c r="G125" s="277"/>
      <c r="H125" s="236">
        <f>TRUNC(F125 * G125, 2)</f>
        <v>0</v>
      </c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3"/>
    </row>
    <row r="126" spans="1:24" ht="20.100000000000001" customHeight="1">
      <c r="A126" s="221" t="s">
        <v>375</v>
      </c>
      <c r="B126" s="227" t="s">
        <v>376</v>
      </c>
      <c r="C126" s="223" t="s">
        <v>662</v>
      </c>
      <c r="D126" s="221" t="s">
        <v>377</v>
      </c>
      <c r="E126" s="225" t="s">
        <v>156</v>
      </c>
      <c r="F126" s="222">
        <v>74</v>
      </c>
      <c r="G126" s="277"/>
      <c r="H126" s="236">
        <f>TRUNC(F126 * G126, 2)</f>
        <v>0</v>
      </c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3"/>
    </row>
    <row r="127" spans="1:24" ht="20.100000000000001" customHeight="1">
      <c r="A127" s="221" t="s">
        <v>378</v>
      </c>
      <c r="B127" s="227" t="s">
        <v>379</v>
      </c>
      <c r="C127" s="223" t="s">
        <v>662</v>
      </c>
      <c r="D127" s="221" t="s">
        <v>380</v>
      </c>
      <c r="E127" s="225" t="s">
        <v>156</v>
      </c>
      <c r="F127" s="222">
        <v>74</v>
      </c>
      <c r="G127" s="277"/>
      <c r="H127" s="236">
        <f>TRUNC(F127 * G127, 2)</f>
        <v>0</v>
      </c>
      <c r="I127" s="263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</row>
    <row r="128" spans="1:24" ht="20.100000000000001" customHeight="1">
      <c r="A128" s="221" t="s">
        <v>381</v>
      </c>
      <c r="B128" s="227" t="s">
        <v>382</v>
      </c>
      <c r="C128" s="223" t="s">
        <v>662</v>
      </c>
      <c r="D128" s="221" t="s">
        <v>383</v>
      </c>
      <c r="E128" s="225" t="s">
        <v>196</v>
      </c>
      <c r="F128" s="222">
        <v>2.2200000000000002</v>
      </c>
      <c r="G128" s="277"/>
      <c r="H128" s="236">
        <f>TRUNC(F128 * G128, 2)</f>
        <v>0</v>
      </c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</row>
    <row r="129" spans="1:24" ht="20.100000000000001" customHeight="1">
      <c r="A129" s="228" t="s">
        <v>59</v>
      </c>
      <c r="B129" s="228"/>
      <c r="C129" s="229"/>
      <c r="D129" s="228" t="s">
        <v>60</v>
      </c>
      <c r="E129" s="228"/>
      <c r="F129" s="230"/>
      <c r="G129" s="228"/>
      <c r="H129" s="270">
        <f>SUM(H130)</f>
        <v>0</v>
      </c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</row>
    <row r="130" spans="1:24" ht="20.100000000000001" customHeight="1">
      <c r="A130" s="232" t="s">
        <v>61</v>
      </c>
      <c r="B130" s="232"/>
      <c r="C130" s="233"/>
      <c r="D130" s="232" t="s">
        <v>62</v>
      </c>
      <c r="E130" s="232"/>
      <c r="F130" s="234"/>
      <c r="G130" s="232"/>
      <c r="H130" s="272">
        <f>SUM(H131:H139)</f>
        <v>0</v>
      </c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</row>
    <row r="131" spans="1:24" ht="20.100000000000001" customHeight="1">
      <c r="A131" s="221" t="s">
        <v>384</v>
      </c>
      <c r="B131" s="222" t="s">
        <v>385</v>
      </c>
      <c r="C131" s="223" t="s">
        <v>662</v>
      </c>
      <c r="D131" s="224" t="s">
        <v>386</v>
      </c>
      <c r="E131" s="225" t="s">
        <v>156</v>
      </c>
      <c r="F131" s="222">
        <v>72</v>
      </c>
      <c r="G131" s="277"/>
      <c r="H131" s="236">
        <f t="shared" ref="H131:H139" si="5">TRUNC(F131 * G131, 2)</f>
        <v>0</v>
      </c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3"/>
    </row>
    <row r="132" spans="1:24" ht="36">
      <c r="A132" s="221" t="s">
        <v>387</v>
      </c>
      <c r="B132" s="222" t="s">
        <v>237</v>
      </c>
      <c r="C132" s="223" t="s">
        <v>238</v>
      </c>
      <c r="D132" s="224" t="s">
        <v>239</v>
      </c>
      <c r="E132" s="225" t="s">
        <v>156</v>
      </c>
      <c r="F132" s="222">
        <v>250</v>
      </c>
      <c r="G132" s="277"/>
      <c r="H132" s="236">
        <f t="shared" si="5"/>
        <v>0</v>
      </c>
      <c r="I132" s="263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3"/>
    </row>
    <row r="133" spans="1:24" ht="24">
      <c r="A133" s="221" t="s">
        <v>388</v>
      </c>
      <c r="B133" s="222" t="s">
        <v>389</v>
      </c>
      <c r="C133" s="223" t="s">
        <v>238</v>
      </c>
      <c r="D133" s="224" t="s">
        <v>390</v>
      </c>
      <c r="E133" s="225" t="s">
        <v>156</v>
      </c>
      <c r="F133" s="222">
        <v>250</v>
      </c>
      <c r="G133" s="277"/>
      <c r="H133" s="236">
        <f t="shared" si="5"/>
        <v>0</v>
      </c>
      <c r="I133" s="263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3"/>
    </row>
    <row r="134" spans="1:24" ht="20.100000000000001" customHeight="1">
      <c r="A134" s="221" t="s">
        <v>391</v>
      </c>
      <c r="B134" s="222" t="s">
        <v>392</v>
      </c>
      <c r="C134" s="223" t="s">
        <v>662</v>
      </c>
      <c r="D134" s="224" t="s">
        <v>393</v>
      </c>
      <c r="E134" s="225" t="s">
        <v>156</v>
      </c>
      <c r="F134" s="222">
        <v>72</v>
      </c>
      <c r="G134" s="277"/>
      <c r="H134" s="236">
        <f t="shared" si="5"/>
        <v>0</v>
      </c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</row>
    <row r="135" spans="1:24" ht="20.100000000000001" customHeight="1">
      <c r="A135" s="221" t="s">
        <v>394</v>
      </c>
      <c r="B135" s="222" t="s">
        <v>395</v>
      </c>
      <c r="C135" s="223" t="s">
        <v>662</v>
      </c>
      <c r="D135" s="224" t="s">
        <v>396</v>
      </c>
      <c r="E135" s="225" t="s">
        <v>156</v>
      </c>
      <c r="F135" s="222">
        <v>169</v>
      </c>
      <c r="G135" s="277"/>
      <c r="H135" s="236">
        <f t="shared" si="5"/>
        <v>0</v>
      </c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</row>
    <row r="136" spans="1:24" ht="20.100000000000001" customHeight="1">
      <c r="A136" s="221" t="s">
        <v>397</v>
      </c>
      <c r="B136" s="222" t="s">
        <v>398</v>
      </c>
      <c r="C136" s="223" t="s">
        <v>662</v>
      </c>
      <c r="D136" s="224" t="s">
        <v>399</v>
      </c>
      <c r="E136" s="225" t="s">
        <v>152</v>
      </c>
      <c r="F136" s="222">
        <v>23</v>
      </c>
      <c r="G136" s="277"/>
      <c r="H136" s="236">
        <f t="shared" si="5"/>
        <v>0</v>
      </c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</row>
    <row r="137" spans="1:24" ht="20.100000000000001" customHeight="1">
      <c r="A137" s="221" t="s">
        <v>400</v>
      </c>
      <c r="B137" s="222" t="s">
        <v>401</v>
      </c>
      <c r="C137" s="223" t="s">
        <v>662</v>
      </c>
      <c r="D137" s="224" t="s">
        <v>402</v>
      </c>
      <c r="E137" s="225" t="s">
        <v>156</v>
      </c>
      <c r="F137" s="222">
        <v>81</v>
      </c>
      <c r="G137" s="277"/>
      <c r="H137" s="236">
        <f t="shared" si="5"/>
        <v>0</v>
      </c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</row>
    <row r="138" spans="1:24" ht="20.100000000000001" customHeight="1">
      <c r="A138" s="221" t="s">
        <v>403</v>
      </c>
      <c r="B138" s="222" t="s">
        <v>404</v>
      </c>
      <c r="C138" s="223" t="s">
        <v>662</v>
      </c>
      <c r="D138" s="224" t="s">
        <v>405</v>
      </c>
      <c r="E138" s="225" t="s">
        <v>152</v>
      </c>
      <c r="F138" s="222">
        <v>83</v>
      </c>
      <c r="G138" s="277"/>
      <c r="H138" s="236">
        <f t="shared" si="5"/>
        <v>0</v>
      </c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</row>
    <row r="139" spans="1:24" ht="20.100000000000001" customHeight="1">
      <c r="A139" s="221" t="s">
        <v>406</v>
      </c>
      <c r="B139" s="222" t="s">
        <v>407</v>
      </c>
      <c r="C139" s="223" t="s">
        <v>662</v>
      </c>
      <c r="D139" s="224" t="s">
        <v>408</v>
      </c>
      <c r="E139" s="225" t="s">
        <v>156</v>
      </c>
      <c r="F139" s="222">
        <v>241</v>
      </c>
      <c r="G139" s="277"/>
      <c r="H139" s="236">
        <f t="shared" si="5"/>
        <v>0</v>
      </c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3"/>
    </row>
    <row r="140" spans="1:24" ht="20.100000000000001" customHeight="1">
      <c r="A140" s="228" t="s">
        <v>63</v>
      </c>
      <c r="B140" s="228"/>
      <c r="C140" s="229"/>
      <c r="D140" s="228" t="s">
        <v>64</v>
      </c>
      <c r="E140" s="228"/>
      <c r="F140" s="230"/>
      <c r="G140" s="228"/>
      <c r="H140" s="270">
        <f>SUM(H141)</f>
        <v>0</v>
      </c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</row>
    <row r="141" spans="1:24" ht="20.100000000000001" customHeight="1">
      <c r="A141" s="232" t="s">
        <v>65</v>
      </c>
      <c r="B141" s="232"/>
      <c r="C141" s="233"/>
      <c r="D141" s="232" t="s">
        <v>66</v>
      </c>
      <c r="E141" s="232"/>
      <c r="F141" s="234"/>
      <c r="G141" s="232"/>
      <c r="H141" s="272">
        <f>SUM(H142)</f>
        <v>0</v>
      </c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</row>
    <row r="142" spans="1:24" ht="20.100000000000001" customHeight="1">
      <c r="A142" s="221" t="s">
        <v>409</v>
      </c>
      <c r="B142" s="222" t="s">
        <v>410</v>
      </c>
      <c r="C142" s="223" t="s">
        <v>662</v>
      </c>
      <c r="D142" s="224" t="s">
        <v>411</v>
      </c>
      <c r="E142" s="225" t="s">
        <v>156</v>
      </c>
      <c r="F142" s="222">
        <v>97</v>
      </c>
      <c r="G142" s="277"/>
      <c r="H142" s="236">
        <f>TRUNC(F142 * G142, 2)</f>
        <v>0</v>
      </c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</row>
    <row r="143" spans="1:24" ht="20.100000000000001" customHeight="1">
      <c r="A143" s="228" t="s">
        <v>67</v>
      </c>
      <c r="B143" s="228"/>
      <c r="C143" s="229"/>
      <c r="D143" s="228" t="s">
        <v>68</v>
      </c>
      <c r="E143" s="228"/>
      <c r="F143" s="230"/>
      <c r="G143" s="228"/>
      <c r="H143" s="270">
        <f>SUM(H144+H147)</f>
        <v>0</v>
      </c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</row>
    <row r="144" spans="1:24" ht="20.100000000000001" customHeight="1">
      <c r="A144" s="232" t="s">
        <v>69</v>
      </c>
      <c r="B144" s="232"/>
      <c r="C144" s="233"/>
      <c r="D144" s="232" t="s">
        <v>70</v>
      </c>
      <c r="E144" s="232"/>
      <c r="F144" s="234"/>
      <c r="G144" s="232"/>
      <c r="H144" s="272">
        <f>SUM(H145:H146)</f>
        <v>0</v>
      </c>
      <c r="I144" s="263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263"/>
      <c r="X144" s="263"/>
    </row>
    <row r="145" spans="1:24" ht="20.100000000000001" customHeight="1">
      <c r="A145" s="221" t="s">
        <v>412</v>
      </c>
      <c r="B145" s="222" t="s">
        <v>413</v>
      </c>
      <c r="C145" s="223" t="s">
        <v>662</v>
      </c>
      <c r="D145" s="224" t="s">
        <v>414</v>
      </c>
      <c r="E145" s="225" t="s">
        <v>156</v>
      </c>
      <c r="F145" s="222">
        <v>117</v>
      </c>
      <c r="G145" s="277"/>
      <c r="H145" s="236">
        <f>TRUNC(F145 * G145, 2)</f>
        <v>0</v>
      </c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</row>
    <row r="146" spans="1:24" ht="20.100000000000001" customHeight="1">
      <c r="A146" s="221" t="s">
        <v>415</v>
      </c>
      <c r="B146" s="222" t="s">
        <v>416</v>
      </c>
      <c r="C146" s="223" t="s">
        <v>662</v>
      </c>
      <c r="D146" s="224" t="s">
        <v>417</v>
      </c>
      <c r="E146" s="225" t="s">
        <v>156</v>
      </c>
      <c r="F146" s="222">
        <v>117</v>
      </c>
      <c r="G146" s="277"/>
      <c r="H146" s="236">
        <f>TRUNC(F146 * G146, 2)</f>
        <v>0</v>
      </c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</row>
    <row r="147" spans="1:24" ht="20.100000000000001" customHeight="1">
      <c r="A147" s="232" t="s">
        <v>71</v>
      </c>
      <c r="B147" s="232"/>
      <c r="C147" s="233"/>
      <c r="D147" s="232" t="s">
        <v>72</v>
      </c>
      <c r="E147" s="232"/>
      <c r="F147" s="234"/>
      <c r="G147" s="232"/>
      <c r="H147" s="272">
        <f>SUM(H148:H149)</f>
        <v>0</v>
      </c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</row>
    <row r="148" spans="1:24" ht="20.100000000000001" customHeight="1">
      <c r="A148" s="221" t="s">
        <v>418</v>
      </c>
      <c r="B148" s="222" t="s">
        <v>413</v>
      </c>
      <c r="C148" s="223" t="s">
        <v>662</v>
      </c>
      <c r="D148" s="221" t="s">
        <v>414</v>
      </c>
      <c r="E148" s="225" t="s">
        <v>156</v>
      </c>
      <c r="F148" s="222">
        <v>133</v>
      </c>
      <c r="G148" s="277"/>
      <c r="H148" s="236">
        <f>TRUNC(F148 * G148, 2)</f>
        <v>0</v>
      </c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</row>
    <row r="149" spans="1:24" ht="20.100000000000001" customHeight="1">
      <c r="A149" s="221" t="s">
        <v>419</v>
      </c>
      <c r="B149" s="222" t="s">
        <v>416</v>
      </c>
      <c r="C149" s="223" t="s">
        <v>662</v>
      </c>
      <c r="D149" s="221" t="s">
        <v>417</v>
      </c>
      <c r="E149" s="225" t="s">
        <v>156</v>
      </c>
      <c r="F149" s="222">
        <v>133</v>
      </c>
      <c r="G149" s="277"/>
      <c r="H149" s="236">
        <f>TRUNC(F149 * G149, 2)</f>
        <v>0</v>
      </c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</row>
    <row r="150" spans="1:24" ht="20.100000000000001" customHeight="1">
      <c r="A150" s="228" t="s">
        <v>73</v>
      </c>
      <c r="B150" s="228"/>
      <c r="C150" s="229"/>
      <c r="D150" s="228" t="s">
        <v>74</v>
      </c>
      <c r="E150" s="228"/>
      <c r="F150" s="230"/>
      <c r="G150" s="228"/>
      <c r="H150" s="270">
        <f>SUM(H151+H157+H160+H163)</f>
        <v>0</v>
      </c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</row>
    <row r="151" spans="1:24" ht="20.100000000000001" customHeight="1">
      <c r="A151" s="232" t="s">
        <v>75</v>
      </c>
      <c r="B151" s="232"/>
      <c r="C151" s="233"/>
      <c r="D151" s="232" t="s">
        <v>76</v>
      </c>
      <c r="E151" s="232"/>
      <c r="F151" s="234"/>
      <c r="G151" s="232"/>
      <c r="H151" s="272">
        <f>SUM(H152:H156)</f>
        <v>0</v>
      </c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</row>
    <row r="152" spans="1:24" ht="20.100000000000001" customHeight="1">
      <c r="A152" s="221" t="s">
        <v>420</v>
      </c>
      <c r="B152" s="227" t="s">
        <v>669</v>
      </c>
      <c r="C152" s="223" t="s">
        <v>243</v>
      </c>
      <c r="D152" s="221" t="s">
        <v>277</v>
      </c>
      <c r="E152" s="225" t="s">
        <v>156</v>
      </c>
      <c r="F152" s="222">
        <v>69</v>
      </c>
      <c r="G152" s="277"/>
      <c r="H152" s="236">
        <f>TRUNC(F152 * G152, 2)</f>
        <v>0</v>
      </c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</row>
    <row r="153" spans="1:24" ht="20.100000000000001" customHeight="1">
      <c r="A153" s="221" t="s">
        <v>421</v>
      </c>
      <c r="B153" s="227" t="s">
        <v>422</v>
      </c>
      <c r="C153" s="223" t="s">
        <v>662</v>
      </c>
      <c r="D153" s="221" t="s">
        <v>423</v>
      </c>
      <c r="E153" s="225" t="s">
        <v>156</v>
      </c>
      <c r="F153" s="222">
        <v>35</v>
      </c>
      <c r="G153" s="277"/>
      <c r="H153" s="236">
        <f>TRUNC(F153 * G153, 2)</f>
        <v>0</v>
      </c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</row>
    <row r="154" spans="1:24" ht="20.100000000000001" customHeight="1">
      <c r="A154" s="221" t="s">
        <v>424</v>
      </c>
      <c r="B154" s="227" t="s">
        <v>425</v>
      </c>
      <c r="C154" s="223" t="s">
        <v>662</v>
      </c>
      <c r="D154" s="221" t="s">
        <v>426</v>
      </c>
      <c r="E154" s="225" t="s">
        <v>196</v>
      </c>
      <c r="F154" s="222">
        <v>2.4</v>
      </c>
      <c r="G154" s="277"/>
      <c r="H154" s="236">
        <f>TRUNC(F154 * G154, 2)</f>
        <v>0</v>
      </c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</row>
    <row r="155" spans="1:24" ht="20.100000000000001" customHeight="1">
      <c r="A155" s="221" t="s">
        <v>424</v>
      </c>
      <c r="B155" s="227" t="s">
        <v>382</v>
      </c>
      <c r="C155" s="223" t="s">
        <v>662</v>
      </c>
      <c r="D155" s="221" t="s">
        <v>383</v>
      </c>
      <c r="E155" s="225" t="s">
        <v>196</v>
      </c>
      <c r="F155" s="222">
        <v>1.4</v>
      </c>
      <c r="G155" s="277"/>
      <c r="H155" s="236">
        <f>TRUNC(F155 * G155, 2)</f>
        <v>0</v>
      </c>
      <c r="I155" s="263"/>
      <c r="J155" s="263"/>
      <c r="K155" s="263"/>
      <c r="L155" s="263"/>
      <c r="M155" s="263"/>
      <c r="N155" s="263"/>
      <c r="O155" s="263"/>
      <c r="P155" s="263"/>
      <c r="Q155" s="263"/>
      <c r="R155" s="263"/>
      <c r="S155" s="263"/>
      <c r="T155" s="263"/>
      <c r="U155" s="263"/>
      <c r="V155" s="263"/>
      <c r="W155" s="263"/>
      <c r="X155" s="263"/>
    </row>
    <row r="156" spans="1:24" ht="20.100000000000001" customHeight="1">
      <c r="A156" s="221" t="s">
        <v>427</v>
      </c>
      <c r="B156" s="227" t="s">
        <v>674</v>
      </c>
      <c r="C156" s="223" t="s">
        <v>243</v>
      </c>
      <c r="D156" s="221" t="s">
        <v>666</v>
      </c>
      <c r="E156" s="225" t="s">
        <v>156</v>
      </c>
      <c r="F156" s="222">
        <v>36</v>
      </c>
      <c r="G156" s="284"/>
      <c r="H156" s="236">
        <f>TRUNC(F156 * G156, 2)</f>
        <v>0</v>
      </c>
      <c r="I156" s="263"/>
      <c r="J156" s="263"/>
      <c r="K156" s="263"/>
      <c r="L156" s="263"/>
      <c r="M156" s="263"/>
      <c r="N156" s="263"/>
      <c r="O156" s="263"/>
      <c r="P156" s="263"/>
      <c r="Q156" s="263"/>
      <c r="R156" s="263"/>
      <c r="S156" s="263"/>
      <c r="T156" s="263"/>
      <c r="U156" s="263"/>
      <c r="V156" s="263"/>
      <c r="W156" s="263"/>
      <c r="X156" s="263"/>
    </row>
    <row r="157" spans="1:24" ht="20.100000000000001" customHeight="1">
      <c r="A157" s="232" t="s">
        <v>77</v>
      </c>
      <c r="B157" s="232"/>
      <c r="C157" s="233"/>
      <c r="D157" s="232" t="s">
        <v>78</v>
      </c>
      <c r="E157" s="232"/>
      <c r="F157" s="234"/>
      <c r="G157" s="232"/>
      <c r="H157" s="272">
        <f>SUM(H158:H159)</f>
        <v>0</v>
      </c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</row>
    <row r="158" spans="1:24" ht="20.100000000000001" customHeight="1">
      <c r="A158" s="221" t="s">
        <v>428</v>
      </c>
      <c r="B158" s="222" t="s">
        <v>429</v>
      </c>
      <c r="C158" s="223" t="s">
        <v>662</v>
      </c>
      <c r="D158" s="221" t="s">
        <v>430</v>
      </c>
      <c r="E158" s="225" t="s">
        <v>152</v>
      </c>
      <c r="F158" s="222">
        <v>20</v>
      </c>
      <c r="G158" s="277"/>
      <c r="H158" s="236">
        <f>TRUNC(F158 * G158, 2)</f>
        <v>0</v>
      </c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</row>
    <row r="159" spans="1:24" ht="20.100000000000001" customHeight="1">
      <c r="A159" s="221" t="s">
        <v>431</v>
      </c>
      <c r="B159" s="222" t="s">
        <v>432</v>
      </c>
      <c r="C159" s="223" t="s">
        <v>662</v>
      </c>
      <c r="D159" s="221" t="s">
        <v>433</v>
      </c>
      <c r="E159" s="225" t="s">
        <v>152</v>
      </c>
      <c r="F159" s="222">
        <v>36</v>
      </c>
      <c r="G159" s="277"/>
      <c r="H159" s="236">
        <f>TRUNC(F159 * G159, 2)</f>
        <v>0</v>
      </c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</row>
    <row r="160" spans="1:24" ht="20.100000000000001" customHeight="1">
      <c r="A160" s="232" t="s">
        <v>79</v>
      </c>
      <c r="B160" s="232"/>
      <c r="C160" s="233"/>
      <c r="D160" s="232" t="s">
        <v>80</v>
      </c>
      <c r="E160" s="232"/>
      <c r="F160" s="234"/>
      <c r="G160" s="232"/>
      <c r="H160" s="272">
        <f>SUM(H161:H162)</f>
        <v>0</v>
      </c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</row>
    <row r="161" spans="1:24" ht="30" customHeight="1">
      <c r="A161" s="221" t="s">
        <v>434</v>
      </c>
      <c r="B161" s="227" t="s">
        <v>663</v>
      </c>
      <c r="C161" s="223" t="s">
        <v>662</v>
      </c>
      <c r="D161" s="221" t="s">
        <v>435</v>
      </c>
      <c r="E161" s="225" t="s">
        <v>152</v>
      </c>
      <c r="F161" s="222">
        <v>3.3</v>
      </c>
      <c r="G161" s="284"/>
      <c r="H161" s="236">
        <f>TRUNC(F161 * G161, 2)</f>
        <v>0</v>
      </c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</row>
    <row r="162" spans="1:24" ht="30" customHeight="1">
      <c r="A162" s="221" t="s">
        <v>434</v>
      </c>
      <c r="B162" s="227" t="s">
        <v>663</v>
      </c>
      <c r="C162" s="223" t="s">
        <v>662</v>
      </c>
      <c r="D162" s="221" t="s">
        <v>435</v>
      </c>
      <c r="E162" s="225" t="s">
        <v>152</v>
      </c>
      <c r="F162" s="222">
        <v>3.3</v>
      </c>
      <c r="G162" s="284"/>
      <c r="H162" s="236">
        <f>TRUNC(F162 * G162, 2)</f>
        <v>0</v>
      </c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</row>
    <row r="163" spans="1:24" ht="20.100000000000001" customHeight="1">
      <c r="A163" s="232" t="s">
        <v>81</v>
      </c>
      <c r="B163" s="232"/>
      <c r="C163" s="233"/>
      <c r="D163" s="232" t="s">
        <v>82</v>
      </c>
      <c r="E163" s="232"/>
      <c r="F163" s="234"/>
      <c r="G163" s="232"/>
      <c r="H163" s="272">
        <f>SUM(H164)</f>
        <v>0</v>
      </c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</row>
    <row r="164" spans="1:24" ht="20.100000000000001" customHeight="1">
      <c r="A164" s="221" t="s">
        <v>436</v>
      </c>
      <c r="B164" s="227" t="s">
        <v>437</v>
      </c>
      <c r="C164" s="223" t="s">
        <v>661</v>
      </c>
      <c r="D164" s="221" t="s">
        <v>438</v>
      </c>
      <c r="E164" s="225" t="s">
        <v>152</v>
      </c>
      <c r="F164" s="222">
        <v>5</v>
      </c>
      <c r="G164" s="277"/>
      <c r="H164" s="236">
        <f>TRUNC(F164 * G164, 2)</f>
        <v>0</v>
      </c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</row>
    <row r="165" spans="1:24" ht="20.100000000000001" customHeight="1">
      <c r="A165" s="228" t="s">
        <v>83</v>
      </c>
      <c r="B165" s="228"/>
      <c r="C165" s="229"/>
      <c r="D165" s="228" t="s">
        <v>84</v>
      </c>
      <c r="E165" s="228"/>
      <c r="F165" s="230"/>
      <c r="G165" s="228"/>
      <c r="H165" s="270">
        <f>SUM(H166+H172+H177+H185+H190+H197+H202+H206+H208+H215+H223)</f>
        <v>0</v>
      </c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</row>
    <row r="166" spans="1:24" ht="20.100000000000001" customHeight="1">
      <c r="A166" s="232" t="s">
        <v>85</v>
      </c>
      <c r="B166" s="232"/>
      <c r="C166" s="233"/>
      <c r="D166" s="232" t="s">
        <v>86</v>
      </c>
      <c r="E166" s="232"/>
      <c r="F166" s="234"/>
      <c r="G166" s="232"/>
      <c r="H166" s="272">
        <f>SUM(H167:H171)</f>
        <v>0</v>
      </c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</row>
    <row r="167" spans="1:24" ht="30" customHeight="1">
      <c r="A167" s="221" t="s">
        <v>439</v>
      </c>
      <c r="B167" s="222" t="s">
        <v>440</v>
      </c>
      <c r="C167" s="223" t="s">
        <v>662</v>
      </c>
      <c r="D167" s="221" t="s">
        <v>441</v>
      </c>
      <c r="E167" s="223" t="s">
        <v>156</v>
      </c>
      <c r="F167" s="222">
        <v>2</v>
      </c>
      <c r="G167" s="277"/>
      <c r="H167" s="236">
        <f>TRUNC(F167 * G167, 2)</f>
        <v>0</v>
      </c>
      <c r="I167" s="263"/>
      <c r="J167" s="263"/>
      <c r="K167" s="263"/>
      <c r="L167" s="263"/>
      <c r="M167" s="263"/>
      <c r="N167" s="263"/>
      <c r="O167" s="263"/>
      <c r="P167" s="263"/>
      <c r="Q167" s="263"/>
      <c r="R167" s="263"/>
      <c r="S167" s="263"/>
      <c r="T167" s="263"/>
      <c r="U167" s="263"/>
      <c r="V167" s="263"/>
      <c r="W167" s="263"/>
      <c r="X167" s="263"/>
    </row>
    <row r="168" spans="1:24" ht="20.100000000000001" customHeight="1">
      <c r="A168" s="221" t="s">
        <v>442</v>
      </c>
      <c r="B168" s="222" t="s">
        <v>443</v>
      </c>
      <c r="C168" s="223" t="s">
        <v>662</v>
      </c>
      <c r="D168" s="221" t="s">
        <v>444</v>
      </c>
      <c r="E168" s="223" t="s">
        <v>156</v>
      </c>
      <c r="F168" s="222">
        <v>20</v>
      </c>
      <c r="G168" s="277"/>
      <c r="H168" s="236">
        <f>TRUNC(F168 * G168, 2)</f>
        <v>0</v>
      </c>
      <c r="I168" s="263"/>
      <c r="J168" s="263"/>
      <c r="K168" s="263"/>
      <c r="L168" s="263"/>
      <c r="M168" s="263"/>
      <c r="N168" s="263"/>
      <c r="O168" s="263"/>
      <c r="P168" s="263"/>
      <c r="Q168" s="263"/>
      <c r="R168" s="263"/>
      <c r="S168" s="263"/>
      <c r="T168" s="263"/>
      <c r="U168" s="263"/>
      <c r="V168" s="263"/>
      <c r="W168" s="263"/>
      <c r="X168" s="263"/>
    </row>
    <row r="169" spans="1:24" ht="20.100000000000001" customHeight="1">
      <c r="A169" s="221" t="s">
        <v>445</v>
      </c>
      <c r="B169" s="222" t="s">
        <v>285</v>
      </c>
      <c r="C169" s="223" t="s">
        <v>662</v>
      </c>
      <c r="D169" s="221" t="s">
        <v>286</v>
      </c>
      <c r="E169" s="223" t="s">
        <v>156</v>
      </c>
      <c r="F169" s="222">
        <v>20</v>
      </c>
      <c r="G169" s="237">
        <f>G74</f>
        <v>0</v>
      </c>
      <c r="H169" s="236">
        <f>TRUNC(F169 * G169, 2)</f>
        <v>0</v>
      </c>
      <c r="I169" s="263"/>
      <c r="J169" s="263"/>
      <c r="K169" s="263"/>
      <c r="L169" s="263"/>
      <c r="M169" s="263"/>
      <c r="N169" s="263"/>
      <c r="O169" s="263"/>
      <c r="P169" s="263"/>
      <c r="Q169" s="263"/>
      <c r="R169" s="263"/>
      <c r="S169" s="263"/>
      <c r="T169" s="263"/>
      <c r="U169" s="263"/>
      <c r="V169" s="263"/>
      <c r="W169" s="263"/>
      <c r="X169" s="263"/>
    </row>
    <row r="170" spans="1:24" ht="20.100000000000001" customHeight="1">
      <c r="A170" s="221" t="s">
        <v>446</v>
      </c>
      <c r="B170" s="222" t="s">
        <v>447</v>
      </c>
      <c r="C170" s="223" t="s">
        <v>662</v>
      </c>
      <c r="D170" s="221" t="s">
        <v>448</v>
      </c>
      <c r="E170" s="223" t="s">
        <v>156</v>
      </c>
      <c r="F170" s="222">
        <v>20</v>
      </c>
      <c r="G170" s="277"/>
      <c r="H170" s="236">
        <f>TRUNC(F170 * G170, 2)</f>
        <v>0</v>
      </c>
      <c r="I170" s="263"/>
      <c r="J170" s="263"/>
      <c r="K170" s="263"/>
      <c r="L170" s="263"/>
      <c r="M170" s="263"/>
      <c r="N170" s="263"/>
      <c r="O170" s="263"/>
      <c r="P170" s="263"/>
      <c r="Q170" s="263"/>
      <c r="R170" s="263"/>
      <c r="S170" s="263"/>
      <c r="T170" s="263"/>
      <c r="U170" s="263"/>
      <c r="V170" s="263"/>
      <c r="W170" s="263"/>
      <c r="X170" s="263"/>
    </row>
    <row r="171" spans="1:24" ht="20.100000000000001" customHeight="1">
      <c r="A171" s="221" t="s">
        <v>449</v>
      </c>
      <c r="B171" s="227" t="s">
        <v>664</v>
      </c>
      <c r="C171" s="223" t="s">
        <v>662</v>
      </c>
      <c r="D171" s="221" t="s">
        <v>665</v>
      </c>
      <c r="E171" s="223" t="s">
        <v>156</v>
      </c>
      <c r="F171" s="222">
        <v>20</v>
      </c>
      <c r="G171" s="284"/>
      <c r="H171" s="236">
        <f>TRUNC(F171 * G171, 2)</f>
        <v>0</v>
      </c>
      <c r="I171" s="263"/>
      <c r="J171" s="263"/>
      <c r="K171" s="263"/>
      <c r="L171" s="263"/>
      <c r="M171" s="263"/>
      <c r="N171" s="263"/>
      <c r="O171" s="263"/>
      <c r="P171" s="263"/>
      <c r="Q171" s="263"/>
      <c r="R171" s="263"/>
      <c r="S171" s="263"/>
      <c r="T171" s="263"/>
      <c r="U171" s="263"/>
      <c r="V171" s="263"/>
      <c r="W171" s="263"/>
      <c r="X171" s="263"/>
    </row>
    <row r="172" spans="1:24" ht="20.100000000000001" customHeight="1">
      <c r="A172" s="232" t="s">
        <v>87</v>
      </c>
      <c r="B172" s="232"/>
      <c r="C172" s="233"/>
      <c r="D172" s="232" t="s">
        <v>88</v>
      </c>
      <c r="E172" s="232"/>
      <c r="F172" s="234"/>
      <c r="G172" s="232"/>
      <c r="H172" s="272">
        <f>SUM(H173:H176)</f>
        <v>0</v>
      </c>
      <c r="I172" s="263"/>
      <c r="J172" s="263"/>
      <c r="K172" s="263"/>
      <c r="L172" s="263"/>
      <c r="M172" s="263"/>
      <c r="N172" s="263"/>
      <c r="O172" s="263"/>
      <c r="P172" s="263"/>
      <c r="Q172" s="263"/>
      <c r="R172" s="263"/>
      <c r="S172" s="263"/>
      <c r="T172" s="263"/>
      <c r="U172" s="263"/>
      <c r="V172" s="263"/>
      <c r="W172" s="263"/>
      <c r="X172" s="263"/>
    </row>
    <row r="173" spans="1:24" ht="20.100000000000001" customHeight="1">
      <c r="A173" s="221" t="s">
        <v>450</v>
      </c>
      <c r="B173" s="222" t="s">
        <v>443</v>
      </c>
      <c r="C173" s="223" t="s">
        <v>662</v>
      </c>
      <c r="D173" s="221" t="s">
        <v>444</v>
      </c>
      <c r="E173" s="223" t="s">
        <v>156</v>
      </c>
      <c r="F173" s="222">
        <v>34</v>
      </c>
      <c r="G173" s="277"/>
      <c r="H173" s="236">
        <f>TRUNC(F173 * G173, 2)</f>
        <v>0</v>
      </c>
      <c r="I173" s="263"/>
      <c r="J173" s="263"/>
      <c r="K173" s="263"/>
      <c r="L173" s="263"/>
      <c r="M173" s="263"/>
      <c r="N173" s="263"/>
      <c r="O173" s="263"/>
      <c r="P173" s="263"/>
      <c r="Q173" s="263"/>
      <c r="R173" s="263"/>
      <c r="S173" s="263"/>
      <c r="T173" s="263"/>
      <c r="U173" s="263"/>
      <c r="V173" s="263"/>
      <c r="W173" s="263"/>
      <c r="X173" s="263"/>
    </row>
    <row r="174" spans="1:24" ht="20.100000000000001" customHeight="1">
      <c r="A174" s="221" t="s">
        <v>451</v>
      </c>
      <c r="B174" s="222" t="s">
        <v>447</v>
      </c>
      <c r="C174" s="223" t="s">
        <v>662</v>
      </c>
      <c r="D174" s="221" t="s">
        <v>448</v>
      </c>
      <c r="E174" s="223" t="s">
        <v>156</v>
      </c>
      <c r="F174" s="222">
        <v>34</v>
      </c>
      <c r="G174" s="277"/>
      <c r="H174" s="236">
        <f>TRUNC(F174 * G174, 2)</f>
        <v>0</v>
      </c>
      <c r="I174" s="263"/>
      <c r="J174" s="263"/>
      <c r="K174" s="263"/>
      <c r="L174" s="263"/>
      <c r="M174" s="263"/>
      <c r="N174" s="263"/>
      <c r="O174" s="263"/>
      <c r="P174" s="263"/>
      <c r="Q174" s="263"/>
      <c r="R174" s="263"/>
      <c r="S174" s="263"/>
      <c r="T174" s="263"/>
      <c r="U174" s="263"/>
      <c r="V174" s="263"/>
      <c r="W174" s="263"/>
      <c r="X174" s="263"/>
    </row>
    <row r="175" spans="1:24" ht="20.100000000000001" customHeight="1">
      <c r="A175" s="221" t="s">
        <v>452</v>
      </c>
      <c r="B175" s="222" t="s">
        <v>285</v>
      </c>
      <c r="C175" s="223" t="s">
        <v>662</v>
      </c>
      <c r="D175" s="221" t="s">
        <v>286</v>
      </c>
      <c r="E175" s="223" t="s">
        <v>156</v>
      </c>
      <c r="F175" s="222">
        <v>34</v>
      </c>
      <c r="G175" s="237">
        <f>G74</f>
        <v>0</v>
      </c>
      <c r="H175" s="236">
        <f>TRUNC(F175 * G175, 2)</f>
        <v>0</v>
      </c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</row>
    <row r="176" spans="1:24" ht="20.100000000000001" customHeight="1">
      <c r="A176" s="221" t="s">
        <v>453</v>
      </c>
      <c r="B176" s="222" t="s">
        <v>454</v>
      </c>
      <c r="C176" s="223" t="s">
        <v>662</v>
      </c>
      <c r="D176" s="238" t="s">
        <v>455</v>
      </c>
      <c r="E176" s="223" t="s">
        <v>156</v>
      </c>
      <c r="F176" s="222">
        <v>34</v>
      </c>
      <c r="G176" s="239">
        <f>G82</f>
        <v>0</v>
      </c>
      <c r="H176" s="236">
        <f>TRUNC(F176 * G176, 2)</f>
        <v>0</v>
      </c>
      <c r="I176" s="263"/>
      <c r="J176" s="263"/>
      <c r="K176" s="263"/>
      <c r="L176" s="263"/>
      <c r="M176" s="263"/>
      <c r="N176" s="263"/>
      <c r="O176" s="263"/>
      <c r="P176" s="263"/>
      <c r="Q176" s="263"/>
      <c r="R176" s="263"/>
      <c r="S176" s="263"/>
      <c r="T176" s="263"/>
      <c r="U176" s="263"/>
      <c r="V176" s="263"/>
      <c r="W176" s="263"/>
      <c r="X176" s="263"/>
    </row>
    <row r="177" spans="1:24" ht="20.100000000000001" customHeight="1">
      <c r="A177" s="232" t="s">
        <v>89</v>
      </c>
      <c r="B177" s="232"/>
      <c r="C177" s="233"/>
      <c r="D177" s="232" t="s">
        <v>90</v>
      </c>
      <c r="E177" s="232"/>
      <c r="F177" s="234"/>
      <c r="G177" s="232"/>
      <c r="H177" s="272">
        <f>SUM(H178:H184)</f>
        <v>0</v>
      </c>
      <c r="I177" s="263"/>
      <c r="J177" s="263"/>
      <c r="K177" s="263"/>
      <c r="L177" s="263"/>
      <c r="M177" s="263"/>
      <c r="N177" s="263"/>
      <c r="O177" s="263"/>
      <c r="P177" s="263"/>
      <c r="Q177" s="263"/>
      <c r="R177" s="263"/>
      <c r="S177" s="263"/>
      <c r="T177" s="263"/>
      <c r="U177" s="263"/>
      <c r="V177" s="263"/>
      <c r="W177" s="263"/>
      <c r="X177" s="263"/>
    </row>
    <row r="178" spans="1:24" ht="20.100000000000001" customHeight="1">
      <c r="A178" s="221" t="s">
        <v>456</v>
      </c>
      <c r="B178" s="222" t="s">
        <v>443</v>
      </c>
      <c r="C178" s="223" t="s">
        <v>662</v>
      </c>
      <c r="D178" s="221" t="s">
        <v>444</v>
      </c>
      <c r="E178" s="223" t="s">
        <v>156</v>
      </c>
      <c r="F178" s="222">
        <v>39</v>
      </c>
      <c r="G178" s="277"/>
      <c r="H178" s="236">
        <f t="shared" ref="H178:H184" si="6">TRUNC(F178 * G178, 2)</f>
        <v>0</v>
      </c>
      <c r="I178" s="263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3"/>
    </row>
    <row r="179" spans="1:24" ht="20.100000000000001" customHeight="1">
      <c r="A179" s="221" t="s">
        <v>457</v>
      </c>
      <c r="B179" s="222" t="s">
        <v>458</v>
      </c>
      <c r="C179" s="223" t="s">
        <v>662</v>
      </c>
      <c r="D179" s="221" t="s">
        <v>459</v>
      </c>
      <c r="E179" s="223" t="s">
        <v>156</v>
      </c>
      <c r="F179" s="222">
        <v>12</v>
      </c>
      <c r="G179" s="277"/>
      <c r="H179" s="236">
        <f t="shared" si="6"/>
        <v>0</v>
      </c>
      <c r="I179" s="263"/>
      <c r="J179" s="263"/>
      <c r="K179" s="263"/>
      <c r="L179" s="263"/>
      <c r="M179" s="263"/>
      <c r="N179" s="263"/>
      <c r="O179" s="263"/>
      <c r="P179" s="263"/>
      <c r="Q179" s="263"/>
      <c r="R179" s="263"/>
      <c r="S179" s="263"/>
      <c r="T179" s="263"/>
      <c r="U179" s="263"/>
      <c r="V179" s="263"/>
      <c r="W179" s="263"/>
      <c r="X179" s="263"/>
    </row>
    <row r="180" spans="1:24" ht="20.100000000000001" customHeight="1">
      <c r="A180" s="221" t="s">
        <v>460</v>
      </c>
      <c r="B180" s="222" t="s">
        <v>461</v>
      </c>
      <c r="C180" s="223" t="s">
        <v>662</v>
      </c>
      <c r="D180" s="221" t="s">
        <v>462</v>
      </c>
      <c r="E180" s="223" t="s">
        <v>156</v>
      </c>
      <c r="F180" s="222">
        <v>12</v>
      </c>
      <c r="G180" s="277"/>
      <c r="H180" s="236">
        <f t="shared" si="6"/>
        <v>0</v>
      </c>
      <c r="I180" s="263"/>
      <c r="J180" s="263"/>
      <c r="K180" s="26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  <c r="W180" s="263"/>
      <c r="X180" s="263"/>
    </row>
    <row r="181" spans="1:24" ht="20.100000000000001" customHeight="1">
      <c r="A181" s="221" t="s">
        <v>463</v>
      </c>
      <c r="B181" s="222" t="s">
        <v>447</v>
      </c>
      <c r="C181" s="223" t="s">
        <v>662</v>
      </c>
      <c r="D181" s="221" t="s">
        <v>448</v>
      </c>
      <c r="E181" s="223" t="s">
        <v>156</v>
      </c>
      <c r="F181" s="222">
        <v>27</v>
      </c>
      <c r="G181" s="277"/>
      <c r="H181" s="236">
        <f t="shared" si="6"/>
        <v>0</v>
      </c>
      <c r="I181" s="263"/>
      <c r="J181" s="263"/>
      <c r="K181" s="263"/>
      <c r="L181" s="263"/>
      <c r="M181" s="263"/>
      <c r="N181" s="263"/>
      <c r="O181" s="263"/>
      <c r="P181" s="263"/>
      <c r="Q181" s="263"/>
      <c r="R181" s="263"/>
      <c r="S181" s="263"/>
      <c r="T181" s="263"/>
      <c r="U181" s="263"/>
      <c r="V181" s="263"/>
      <c r="W181" s="263"/>
      <c r="X181" s="263"/>
    </row>
    <row r="182" spans="1:24" ht="20.100000000000001" customHeight="1">
      <c r="A182" s="221" t="s">
        <v>464</v>
      </c>
      <c r="B182" s="222" t="s">
        <v>410</v>
      </c>
      <c r="C182" s="223" t="s">
        <v>662</v>
      </c>
      <c r="D182" s="221" t="s">
        <v>411</v>
      </c>
      <c r="E182" s="223" t="s">
        <v>156</v>
      </c>
      <c r="F182" s="222">
        <v>12</v>
      </c>
      <c r="G182" s="277"/>
      <c r="H182" s="236">
        <f t="shared" si="6"/>
        <v>0</v>
      </c>
      <c r="I182" s="263"/>
      <c r="J182" s="263"/>
      <c r="K182" s="263"/>
      <c r="L182" s="263"/>
      <c r="M182" s="263"/>
      <c r="N182" s="263"/>
      <c r="O182" s="263"/>
      <c r="P182" s="263"/>
      <c r="Q182" s="263"/>
      <c r="R182" s="263"/>
      <c r="S182" s="263"/>
      <c r="T182" s="263"/>
      <c r="U182" s="263"/>
      <c r="V182" s="263"/>
      <c r="W182" s="263"/>
      <c r="X182" s="263"/>
    </row>
    <row r="183" spans="1:24" ht="20.100000000000001" customHeight="1">
      <c r="A183" s="221" t="s">
        <v>465</v>
      </c>
      <c r="B183" s="222" t="s">
        <v>285</v>
      </c>
      <c r="C183" s="223" t="s">
        <v>662</v>
      </c>
      <c r="D183" s="221" t="s">
        <v>286</v>
      </c>
      <c r="E183" s="223" t="s">
        <v>156</v>
      </c>
      <c r="F183" s="222">
        <v>39</v>
      </c>
      <c r="G183" s="237">
        <f>G74</f>
        <v>0</v>
      </c>
      <c r="H183" s="236">
        <f t="shared" si="6"/>
        <v>0</v>
      </c>
      <c r="I183" s="263"/>
      <c r="J183" s="263"/>
      <c r="K183" s="263"/>
      <c r="L183" s="263"/>
      <c r="M183" s="263"/>
      <c r="N183" s="263"/>
      <c r="O183" s="263"/>
      <c r="P183" s="263"/>
      <c r="Q183" s="263"/>
      <c r="R183" s="263"/>
      <c r="S183" s="263"/>
      <c r="T183" s="263"/>
      <c r="U183" s="263"/>
      <c r="V183" s="263"/>
      <c r="W183" s="263"/>
      <c r="X183" s="263"/>
    </row>
    <row r="184" spans="1:24" ht="20.100000000000001" customHeight="1">
      <c r="A184" s="221" t="s">
        <v>466</v>
      </c>
      <c r="B184" s="222" t="s">
        <v>454</v>
      </c>
      <c r="C184" s="223" t="s">
        <v>662</v>
      </c>
      <c r="D184" s="238" t="s">
        <v>455</v>
      </c>
      <c r="E184" s="223" t="s">
        <v>156</v>
      </c>
      <c r="F184" s="222">
        <v>39</v>
      </c>
      <c r="G184" s="239">
        <f>G82</f>
        <v>0</v>
      </c>
      <c r="H184" s="236">
        <f t="shared" si="6"/>
        <v>0</v>
      </c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3"/>
    </row>
    <row r="185" spans="1:24" ht="20.100000000000001" customHeight="1">
      <c r="A185" s="232" t="s">
        <v>91</v>
      </c>
      <c r="B185" s="232"/>
      <c r="C185" s="233"/>
      <c r="D185" s="232" t="s">
        <v>92</v>
      </c>
      <c r="E185" s="232"/>
      <c r="F185" s="234"/>
      <c r="G185" s="232"/>
      <c r="H185" s="272">
        <f>SUM(H186:H189)</f>
        <v>0</v>
      </c>
      <c r="I185" s="263"/>
      <c r="J185" s="263"/>
      <c r="K185" s="263"/>
      <c r="L185" s="263"/>
      <c r="M185" s="263"/>
      <c r="N185" s="263"/>
      <c r="O185" s="263"/>
      <c r="P185" s="263"/>
      <c r="Q185" s="263"/>
      <c r="R185" s="263"/>
      <c r="S185" s="263"/>
      <c r="T185" s="263"/>
      <c r="U185" s="263"/>
      <c r="V185" s="263"/>
      <c r="W185" s="263"/>
      <c r="X185" s="263"/>
    </row>
    <row r="186" spans="1:24" ht="20.100000000000001" customHeight="1">
      <c r="A186" s="221" t="s">
        <v>467</v>
      </c>
      <c r="B186" s="222" t="s">
        <v>443</v>
      </c>
      <c r="C186" s="223" t="s">
        <v>662</v>
      </c>
      <c r="D186" s="221" t="s">
        <v>444</v>
      </c>
      <c r="E186" s="225" t="s">
        <v>156</v>
      </c>
      <c r="F186" s="222">
        <v>11</v>
      </c>
      <c r="G186" s="277"/>
      <c r="H186" s="236">
        <f>TRUNC(F186 * G186, 2)</f>
        <v>0</v>
      </c>
      <c r="I186" s="263"/>
      <c r="J186" s="263"/>
      <c r="K186" s="263"/>
      <c r="L186" s="263"/>
      <c r="M186" s="263"/>
      <c r="N186" s="263"/>
      <c r="O186" s="263"/>
      <c r="P186" s="263"/>
      <c r="Q186" s="263"/>
      <c r="R186" s="263"/>
      <c r="S186" s="263"/>
      <c r="T186" s="263"/>
      <c r="U186" s="263"/>
      <c r="V186" s="263"/>
      <c r="W186" s="263"/>
      <c r="X186" s="263"/>
    </row>
    <row r="187" spans="1:24" ht="20.100000000000001" customHeight="1">
      <c r="A187" s="221" t="s">
        <v>468</v>
      </c>
      <c r="B187" s="222" t="s">
        <v>447</v>
      </c>
      <c r="C187" s="223" t="s">
        <v>662</v>
      </c>
      <c r="D187" s="221" t="s">
        <v>448</v>
      </c>
      <c r="E187" s="225" t="s">
        <v>156</v>
      </c>
      <c r="F187" s="222">
        <v>11</v>
      </c>
      <c r="G187" s="277"/>
      <c r="H187" s="236">
        <f>TRUNC(F187 * G187, 2)</f>
        <v>0</v>
      </c>
      <c r="I187" s="263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3"/>
    </row>
    <row r="188" spans="1:24" ht="20.100000000000001" customHeight="1">
      <c r="A188" s="221" t="s">
        <v>469</v>
      </c>
      <c r="B188" s="222" t="s">
        <v>285</v>
      </c>
      <c r="C188" s="223" t="s">
        <v>662</v>
      </c>
      <c r="D188" s="221" t="s">
        <v>286</v>
      </c>
      <c r="E188" s="225" t="s">
        <v>156</v>
      </c>
      <c r="F188" s="222">
        <v>11</v>
      </c>
      <c r="G188" s="237">
        <f>G74</f>
        <v>0</v>
      </c>
      <c r="H188" s="236">
        <f>TRUNC(F188 * G188, 2)</f>
        <v>0</v>
      </c>
      <c r="I188" s="263"/>
      <c r="J188" s="263"/>
      <c r="K188" s="263"/>
      <c r="L188" s="263"/>
      <c r="M188" s="263"/>
      <c r="N188" s="263"/>
      <c r="O188" s="263"/>
      <c r="P188" s="263"/>
      <c r="Q188" s="263"/>
      <c r="R188" s="263"/>
      <c r="S188" s="263"/>
      <c r="T188" s="263"/>
      <c r="U188" s="263"/>
      <c r="V188" s="263"/>
      <c r="W188" s="263"/>
      <c r="X188" s="263"/>
    </row>
    <row r="189" spans="1:24" ht="20.100000000000001" customHeight="1">
      <c r="A189" s="221" t="s">
        <v>470</v>
      </c>
      <c r="B189" s="222" t="s">
        <v>288</v>
      </c>
      <c r="C189" s="223" t="s">
        <v>662</v>
      </c>
      <c r="D189" s="221" t="s">
        <v>289</v>
      </c>
      <c r="E189" s="225" t="s">
        <v>156</v>
      </c>
      <c r="F189" s="222">
        <v>11</v>
      </c>
      <c r="G189" s="277"/>
      <c r="H189" s="236">
        <f>TRUNC(F189 * G189, 2)</f>
        <v>0</v>
      </c>
      <c r="I189" s="263"/>
      <c r="J189" s="263"/>
      <c r="K189" s="263"/>
      <c r="L189" s="263"/>
      <c r="M189" s="263"/>
      <c r="N189" s="263"/>
      <c r="O189" s="263"/>
      <c r="P189" s="263"/>
      <c r="Q189" s="263"/>
      <c r="R189" s="263"/>
      <c r="S189" s="263"/>
      <c r="T189" s="263"/>
      <c r="U189" s="263"/>
      <c r="V189" s="263"/>
      <c r="W189" s="263"/>
      <c r="X189" s="263"/>
    </row>
    <row r="190" spans="1:24" ht="30" customHeight="1">
      <c r="A190" s="232" t="s">
        <v>93</v>
      </c>
      <c r="B190" s="232"/>
      <c r="C190" s="233"/>
      <c r="D190" s="232" t="s">
        <v>94</v>
      </c>
      <c r="E190" s="232"/>
      <c r="F190" s="234"/>
      <c r="G190" s="232"/>
      <c r="H190" s="272">
        <f>SUM(H191:H196)</f>
        <v>0</v>
      </c>
      <c r="I190" s="263"/>
      <c r="J190" s="263"/>
      <c r="K190" s="263"/>
      <c r="L190" s="263"/>
      <c r="M190" s="263"/>
      <c r="N190" s="263"/>
      <c r="O190" s="263"/>
      <c r="P190" s="263"/>
      <c r="Q190" s="263"/>
      <c r="R190" s="263"/>
      <c r="S190" s="263"/>
      <c r="T190" s="263"/>
      <c r="U190" s="263"/>
      <c r="V190" s="263"/>
      <c r="W190" s="263"/>
      <c r="X190" s="263"/>
    </row>
    <row r="191" spans="1:24" ht="20.100000000000001" customHeight="1">
      <c r="A191" s="221" t="s">
        <v>471</v>
      </c>
      <c r="B191" s="222" t="s">
        <v>443</v>
      </c>
      <c r="C191" s="223" t="s">
        <v>662</v>
      </c>
      <c r="D191" s="221" t="s">
        <v>444</v>
      </c>
      <c r="E191" s="223" t="s">
        <v>156</v>
      </c>
      <c r="F191" s="222">
        <v>166</v>
      </c>
      <c r="G191" s="277"/>
      <c r="H191" s="236">
        <f t="shared" ref="H191:H196" si="7">TRUNC(F191 * G191, 2)</f>
        <v>0</v>
      </c>
      <c r="I191" s="263"/>
      <c r="J191" s="263"/>
      <c r="K191" s="263"/>
      <c r="L191" s="263"/>
      <c r="M191" s="263"/>
      <c r="N191" s="263"/>
      <c r="O191" s="263"/>
      <c r="P191" s="263"/>
      <c r="Q191" s="263"/>
      <c r="R191" s="263"/>
      <c r="S191" s="263"/>
      <c r="T191" s="263"/>
      <c r="U191" s="263"/>
      <c r="V191" s="263"/>
      <c r="W191" s="263"/>
      <c r="X191" s="263"/>
    </row>
    <row r="192" spans="1:24" ht="20.100000000000001" customHeight="1">
      <c r="A192" s="221" t="s">
        <v>472</v>
      </c>
      <c r="B192" s="222" t="s">
        <v>458</v>
      </c>
      <c r="C192" s="223" t="s">
        <v>662</v>
      </c>
      <c r="D192" s="221" t="s">
        <v>459</v>
      </c>
      <c r="E192" s="223" t="s">
        <v>156</v>
      </c>
      <c r="F192" s="222">
        <v>40</v>
      </c>
      <c r="G192" s="277"/>
      <c r="H192" s="236">
        <f t="shared" si="7"/>
        <v>0</v>
      </c>
      <c r="I192" s="263"/>
      <c r="J192" s="263"/>
      <c r="K192" s="263"/>
      <c r="L192" s="263"/>
      <c r="M192" s="263"/>
      <c r="N192" s="263"/>
      <c r="O192" s="263"/>
      <c r="P192" s="263"/>
      <c r="Q192" s="263"/>
      <c r="R192" s="263"/>
      <c r="S192" s="263"/>
      <c r="T192" s="263"/>
      <c r="U192" s="263"/>
      <c r="V192" s="263"/>
      <c r="W192" s="263"/>
      <c r="X192" s="263"/>
    </row>
    <row r="193" spans="1:24" ht="20.100000000000001" customHeight="1">
      <c r="A193" s="221" t="s">
        <v>473</v>
      </c>
      <c r="B193" s="222" t="s">
        <v>447</v>
      </c>
      <c r="C193" s="223" t="s">
        <v>662</v>
      </c>
      <c r="D193" s="221" t="s">
        <v>448</v>
      </c>
      <c r="E193" s="223" t="s">
        <v>156</v>
      </c>
      <c r="F193" s="222">
        <v>126</v>
      </c>
      <c r="G193" s="277"/>
      <c r="H193" s="236">
        <f t="shared" si="7"/>
        <v>0</v>
      </c>
      <c r="I193" s="263"/>
      <c r="J193" s="263"/>
      <c r="K193" s="263"/>
      <c r="L193" s="263"/>
      <c r="M193" s="263"/>
      <c r="N193" s="263"/>
      <c r="O193" s="263"/>
      <c r="P193" s="263"/>
      <c r="Q193" s="263"/>
      <c r="R193" s="263"/>
      <c r="S193" s="263"/>
      <c r="T193" s="263"/>
      <c r="U193" s="263"/>
      <c r="V193" s="263"/>
      <c r="W193" s="263"/>
      <c r="X193" s="263"/>
    </row>
    <row r="194" spans="1:24" ht="20.100000000000001" customHeight="1">
      <c r="A194" s="221" t="s">
        <v>474</v>
      </c>
      <c r="B194" s="222" t="s">
        <v>410</v>
      </c>
      <c r="C194" s="223" t="s">
        <v>662</v>
      </c>
      <c r="D194" s="221" t="s">
        <v>411</v>
      </c>
      <c r="E194" s="223" t="s">
        <v>156</v>
      </c>
      <c r="F194" s="222">
        <v>40</v>
      </c>
      <c r="G194" s="277"/>
      <c r="H194" s="236">
        <f t="shared" si="7"/>
        <v>0</v>
      </c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3"/>
    </row>
    <row r="195" spans="1:24" ht="20.100000000000001" customHeight="1">
      <c r="A195" s="221" t="s">
        <v>475</v>
      </c>
      <c r="B195" s="222" t="s">
        <v>285</v>
      </c>
      <c r="C195" s="223" t="s">
        <v>662</v>
      </c>
      <c r="D195" s="221" t="s">
        <v>286</v>
      </c>
      <c r="E195" s="223" t="s">
        <v>156</v>
      </c>
      <c r="F195" s="222">
        <v>166</v>
      </c>
      <c r="G195" s="237">
        <f>G74</f>
        <v>0</v>
      </c>
      <c r="H195" s="236">
        <f t="shared" si="7"/>
        <v>0</v>
      </c>
      <c r="I195" s="263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3"/>
    </row>
    <row r="196" spans="1:24" ht="20.100000000000001" customHeight="1">
      <c r="A196" s="221" t="s">
        <v>476</v>
      </c>
      <c r="B196" s="222" t="s">
        <v>454</v>
      </c>
      <c r="C196" s="223" t="s">
        <v>662</v>
      </c>
      <c r="D196" s="238" t="s">
        <v>455</v>
      </c>
      <c r="E196" s="223" t="s">
        <v>156</v>
      </c>
      <c r="F196" s="222">
        <v>166</v>
      </c>
      <c r="G196" s="239">
        <f>G82</f>
        <v>0</v>
      </c>
      <c r="H196" s="236">
        <f t="shared" si="7"/>
        <v>0</v>
      </c>
      <c r="I196" s="263"/>
      <c r="J196" s="263"/>
      <c r="K196" s="263"/>
      <c r="L196" s="263"/>
      <c r="M196" s="263"/>
      <c r="N196" s="263"/>
      <c r="O196" s="263"/>
      <c r="P196" s="263"/>
      <c r="Q196" s="263"/>
      <c r="R196" s="263"/>
      <c r="S196" s="263"/>
      <c r="T196" s="263"/>
      <c r="U196" s="263"/>
      <c r="V196" s="263"/>
      <c r="W196" s="263"/>
      <c r="X196" s="263"/>
    </row>
    <row r="197" spans="1:24" ht="20.100000000000001" customHeight="1">
      <c r="A197" s="232" t="s">
        <v>95</v>
      </c>
      <c r="B197" s="232"/>
      <c r="C197" s="233"/>
      <c r="D197" s="232" t="s">
        <v>96</v>
      </c>
      <c r="E197" s="232"/>
      <c r="F197" s="234"/>
      <c r="G197" s="232"/>
      <c r="H197" s="272">
        <f>SUM(H198:H201)</f>
        <v>0</v>
      </c>
      <c r="I197" s="263"/>
      <c r="J197" s="263"/>
      <c r="K197" s="263"/>
      <c r="L197" s="263"/>
      <c r="M197" s="263"/>
      <c r="N197" s="263"/>
      <c r="O197" s="263"/>
      <c r="P197" s="263"/>
      <c r="Q197" s="263"/>
      <c r="R197" s="263"/>
      <c r="S197" s="263"/>
      <c r="T197" s="263"/>
      <c r="U197" s="263"/>
      <c r="V197" s="263"/>
      <c r="W197" s="263"/>
      <c r="X197" s="263"/>
    </row>
    <row r="198" spans="1:24" ht="20.100000000000001" customHeight="1">
      <c r="A198" s="221" t="s">
        <v>477</v>
      </c>
      <c r="B198" s="227" t="s">
        <v>443</v>
      </c>
      <c r="C198" s="223" t="s">
        <v>662</v>
      </c>
      <c r="D198" s="221" t="s">
        <v>444</v>
      </c>
      <c r="E198" s="223" t="s">
        <v>156</v>
      </c>
      <c r="F198" s="222">
        <v>25</v>
      </c>
      <c r="G198" s="277"/>
      <c r="H198" s="236">
        <f>TRUNC(F198 * G198, 2)</f>
        <v>0</v>
      </c>
      <c r="I198" s="263"/>
      <c r="J198" s="263"/>
      <c r="K198" s="263"/>
      <c r="L198" s="263"/>
      <c r="M198" s="263"/>
      <c r="N198" s="263"/>
      <c r="O198" s="263"/>
      <c r="P198" s="263"/>
      <c r="Q198" s="263"/>
      <c r="R198" s="263"/>
      <c r="S198" s="263"/>
      <c r="T198" s="263"/>
      <c r="U198" s="263"/>
      <c r="V198" s="263"/>
      <c r="W198" s="263"/>
      <c r="X198" s="263"/>
    </row>
    <row r="199" spans="1:24" ht="20.100000000000001" customHeight="1">
      <c r="A199" s="221" t="s">
        <v>478</v>
      </c>
      <c r="B199" s="227" t="s">
        <v>401</v>
      </c>
      <c r="C199" s="223" t="s">
        <v>662</v>
      </c>
      <c r="D199" s="221" t="s">
        <v>402</v>
      </c>
      <c r="E199" s="223" t="s">
        <v>156</v>
      </c>
      <c r="F199" s="222">
        <v>25</v>
      </c>
      <c r="G199" s="277"/>
      <c r="H199" s="236">
        <f>TRUNC(F199 * G199, 2)</f>
        <v>0</v>
      </c>
      <c r="I199" s="263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3"/>
      <c r="U199" s="263"/>
      <c r="V199" s="263"/>
      <c r="W199" s="263"/>
      <c r="X199" s="263"/>
    </row>
    <row r="200" spans="1:24" ht="20.100000000000001" customHeight="1">
      <c r="A200" s="221" t="s">
        <v>479</v>
      </c>
      <c r="B200" s="227" t="s">
        <v>285</v>
      </c>
      <c r="C200" s="223" t="s">
        <v>662</v>
      </c>
      <c r="D200" s="221" t="s">
        <v>286</v>
      </c>
      <c r="E200" s="223" t="s">
        <v>156</v>
      </c>
      <c r="F200" s="222">
        <v>25</v>
      </c>
      <c r="G200" s="237">
        <f>G74</f>
        <v>0</v>
      </c>
      <c r="H200" s="236">
        <f>TRUNC(F200 * G200, 2)</f>
        <v>0</v>
      </c>
      <c r="I200" s="263"/>
      <c r="J200" s="263"/>
      <c r="K200" s="263"/>
      <c r="L200" s="263"/>
      <c r="M200" s="263"/>
      <c r="N200" s="263"/>
      <c r="O200" s="263"/>
      <c r="P200" s="263"/>
      <c r="Q200" s="263"/>
      <c r="R200" s="263"/>
      <c r="S200" s="263"/>
      <c r="T200" s="263"/>
      <c r="U200" s="263"/>
      <c r="V200" s="263"/>
      <c r="W200" s="263"/>
      <c r="X200" s="263"/>
    </row>
    <row r="201" spans="1:24" ht="20.100000000000001" customHeight="1">
      <c r="A201" s="221" t="s">
        <v>480</v>
      </c>
      <c r="B201" s="227" t="s">
        <v>454</v>
      </c>
      <c r="C201" s="223" t="s">
        <v>662</v>
      </c>
      <c r="D201" s="238" t="s">
        <v>455</v>
      </c>
      <c r="E201" s="223" t="s">
        <v>156</v>
      </c>
      <c r="F201" s="222">
        <v>25</v>
      </c>
      <c r="G201" s="239">
        <f>G82</f>
        <v>0</v>
      </c>
      <c r="H201" s="236">
        <f>TRUNC(F201 * G201, 2)</f>
        <v>0</v>
      </c>
      <c r="I201" s="263"/>
      <c r="J201" s="263"/>
      <c r="K201" s="263"/>
      <c r="L201" s="263"/>
      <c r="M201" s="263"/>
      <c r="N201" s="263"/>
      <c r="O201" s="263"/>
      <c r="P201" s="263"/>
      <c r="Q201" s="263"/>
      <c r="R201" s="263"/>
      <c r="S201" s="263"/>
      <c r="T201" s="263"/>
      <c r="U201" s="263"/>
      <c r="V201" s="263"/>
      <c r="W201" s="263"/>
      <c r="X201" s="263"/>
    </row>
    <row r="202" spans="1:24" ht="20.100000000000001" customHeight="1">
      <c r="A202" s="232" t="s">
        <v>97</v>
      </c>
      <c r="B202" s="232"/>
      <c r="C202" s="233"/>
      <c r="D202" s="232" t="s">
        <v>655</v>
      </c>
      <c r="E202" s="232"/>
      <c r="F202" s="234"/>
      <c r="G202" s="232"/>
      <c r="H202" s="272">
        <f>SUM(H203:H205)</f>
        <v>0</v>
      </c>
      <c r="I202" s="263"/>
      <c r="J202" s="263"/>
      <c r="K202" s="263"/>
      <c r="L202" s="263"/>
      <c r="M202" s="263"/>
      <c r="N202" s="263"/>
      <c r="O202" s="263"/>
      <c r="P202" s="263"/>
      <c r="Q202" s="263"/>
      <c r="R202" s="263"/>
      <c r="S202" s="263"/>
      <c r="T202" s="263"/>
      <c r="U202" s="263"/>
      <c r="V202" s="263"/>
      <c r="W202" s="263"/>
      <c r="X202" s="263"/>
    </row>
    <row r="203" spans="1:24" ht="20.100000000000001" customHeight="1">
      <c r="A203" s="221" t="s">
        <v>481</v>
      </c>
      <c r="B203" s="222" t="s">
        <v>443</v>
      </c>
      <c r="C203" s="223" t="s">
        <v>662</v>
      </c>
      <c r="D203" s="221" t="s">
        <v>444</v>
      </c>
      <c r="E203" s="223" t="s">
        <v>156</v>
      </c>
      <c r="F203" s="222">
        <v>20</v>
      </c>
      <c r="G203" s="277"/>
      <c r="H203" s="236">
        <f>TRUNC(F203 * G203, 2)</f>
        <v>0</v>
      </c>
      <c r="I203" s="263"/>
      <c r="J203" s="263"/>
      <c r="K203" s="263"/>
      <c r="L203" s="263"/>
      <c r="M203" s="263"/>
      <c r="N203" s="263"/>
      <c r="O203" s="263"/>
      <c r="P203" s="263"/>
      <c r="Q203" s="263"/>
      <c r="R203" s="263"/>
      <c r="S203" s="263"/>
      <c r="T203" s="263"/>
      <c r="U203" s="263"/>
      <c r="V203" s="263"/>
      <c r="W203" s="263"/>
      <c r="X203" s="263"/>
    </row>
    <row r="204" spans="1:24" ht="20.100000000000001" customHeight="1">
      <c r="A204" s="221" t="s">
        <v>482</v>
      </c>
      <c r="B204" s="222" t="s">
        <v>285</v>
      </c>
      <c r="C204" s="223" t="s">
        <v>662</v>
      </c>
      <c r="D204" s="221" t="s">
        <v>286</v>
      </c>
      <c r="E204" s="223" t="s">
        <v>156</v>
      </c>
      <c r="F204" s="222">
        <v>20</v>
      </c>
      <c r="G204" s="237">
        <f>G74</f>
        <v>0</v>
      </c>
      <c r="H204" s="236">
        <f>TRUNC(F204 * G204, 2)</f>
        <v>0</v>
      </c>
      <c r="I204" s="263"/>
      <c r="J204" s="263"/>
      <c r="K204" s="263"/>
      <c r="L204" s="263"/>
      <c r="M204" s="263"/>
      <c r="N204" s="263"/>
      <c r="O204" s="263"/>
      <c r="P204" s="263"/>
      <c r="Q204" s="263"/>
      <c r="R204" s="263"/>
      <c r="S204" s="263"/>
      <c r="T204" s="263"/>
      <c r="U204" s="263"/>
      <c r="V204" s="263"/>
      <c r="W204" s="263"/>
      <c r="X204" s="263"/>
    </row>
    <row r="205" spans="1:24" ht="20.100000000000001" customHeight="1">
      <c r="A205" s="221" t="s">
        <v>483</v>
      </c>
      <c r="B205" s="222" t="s">
        <v>454</v>
      </c>
      <c r="C205" s="223" t="s">
        <v>662</v>
      </c>
      <c r="D205" s="238" t="s">
        <v>455</v>
      </c>
      <c r="E205" s="223" t="s">
        <v>156</v>
      </c>
      <c r="F205" s="222">
        <v>20</v>
      </c>
      <c r="G205" s="239">
        <f>G82</f>
        <v>0</v>
      </c>
      <c r="H205" s="236">
        <f>TRUNC(F205 * G205, 2)</f>
        <v>0</v>
      </c>
      <c r="I205" s="263"/>
      <c r="J205" s="263"/>
      <c r="K205" s="263"/>
      <c r="L205" s="263"/>
      <c r="M205" s="263"/>
      <c r="N205" s="263"/>
      <c r="O205" s="263"/>
      <c r="P205" s="263"/>
      <c r="Q205" s="263"/>
      <c r="R205" s="263"/>
      <c r="S205" s="263"/>
      <c r="T205" s="263"/>
      <c r="U205" s="263"/>
      <c r="V205" s="263"/>
      <c r="W205" s="263"/>
      <c r="X205" s="263"/>
    </row>
    <row r="206" spans="1:24" ht="20.100000000000001" customHeight="1">
      <c r="A206" s="232" t="s">
        <v>99</v>
      </c>
      <c r="B206" s="232"/>
      <c r="C206" s="233"/>
      <c r="D206" s="232" t="s">
        <v>100</v>
      </c>
      <c r="E206" s="232"/>
      <c r="F206" s="234"/>
      <c r="G206" s="232"/>
      <c r="H206" s="272">
        <f>SUM(H207)</f>
        <v>0</v>
      </c>
      <c r="I206" s="263"/>
      <c r="J206" s="263"/>
      <c r="K206" s="263"/>
      <c r="L206" s="263"/>
      <c r="M206" s="263"/>
      <c r="N206" s="263"/>
      <c r="O206" s="263"/>
      <c r="P206" s="263"/>
      <c r="Q206" s="263"/>
      <c r="R206" s="263"/>
      <c r="S206" s="263"/>
      <c r="T206" s="263"/>
      <c r="U206" s="263"/>
      <c r="V206" s="263"/>
      <c r="W206" s="263"/>
      <c r="X206" s="263"/>
    </row>
    <row r="207" spans="1:24" ht="30" customHeight="1">
      <c r="A207" s="221" t="s">
        <v>484</v>
      </c>
      <c r="B207" s="227" t="s">
        <v>485</v>
      </c>
      <c r="C207" s="223" t="s">
        <v>661</v>
      </c>
      <c r="D207" s="221" t="s">
        <v>486</v>
      </c>
      <c r="E207" s="225" t="s">
        <v>309</v>
      </c>
      <c r="F207" s="222">
        <v>1</v>
      </c>
      <c r="G207" s="277"/>
      <c r="H207" s="236">
        <f>TRUNC(F207 * G207, 2)</f>
        <v>0</v>
      </c>
      <c r="I207" s="263"/>
      <c r="J207" s="263"/>
      <c r="K207" s="263"/>
      <c r="L207" s="263"/>
      <c r="M207" s="263"/>
      <c r="N207" s="263"/>
      <c r="O207" s="263"/>
      <c r="P207" s="263"/>
      <c r="Q207" s="263"/>
      <c r="R207" s="263"/>
      <c r="S207" s="263"/>
      <c r="T207" s="263"/>
      <c r="U207" s="263"/>
      <c r="V207" s="263"/>
      <c r="W207" s="263"/>
      <c r="X207" s="263"/>
    </row>
    <row r="208" spans="1:24" ht="20.100000000000001" customHeight="1">
      <c r="A208" s="232" t="s">
        <v>101</v>
      </c>
      <c r="B208" s="232"/>
      <c r="C208" s="233"/>
      <c r="D208" s="232" t="s">
        <v>102</v>
      </c>
      <c r="E208" s="232"/>
      <c r="F208" s="234"/>
      <c r="G208" s="232"/>
      <c r="H208" s="272">
        <f>SUM(H209:H214)</f>
        <v>0</v>
      </c>
      <c r="I208" s="263"/>
      <c r="J208" s="263"/>
      <c r="K208" s="263"/>
      <c r="L208" s="263"/>
      <c r="M208" s="263"/>
      <c r="N208" s="263"/>
      <c r="O208" s="263"/>
      <c r="P208" s="263"/>
      <c r="Q208" s="263"/>
      <c r="R208" s="263"/>
      <c r="S208" s="263"/>
      <c r="T208" s="263"/>
      <c r="U208" s="263"/>
      <c r="V208" s="263"/>
      <c r="W208" s="263"/>
      <c r="X208" s="263"/>
    </row>
    <row r="209" spans="1:24" ht="72">
      <c r="A209" s="221" t="s">
        <v>487</v>
      </c>
      <c r="B209" s="227" t="s">
        <v>488</v>
      </c>
      <c r="C209" s="223" t="s">
        <v>661</v>
      </c>
      <c r="D209" s="221" t="s">
        <v>489</v>
      </c>
      <c r="E209" s="225" t="s">
        <v>490</v>
      </c>
      <c r="F209" s="222">
        <v>1</v>
      </c>
      <c r="G209" s="277"/>
      <c r="H209" s="236">
        <f t="shared" ref="H209:H214" si="8">TRUNC(F209 * G209, 2)</f>
        <v>0</v>
      </c>
      <c r="I209" s="263"/>
      <c r="J209" s="263"/>
      <c r="K209" s="263"/>
      <c r="L209" s="263"/>
      <c r="M209" s="263"/>
      <c r="N209" s="263"/>
      <c r="O209" s="263"/>
      <c r="P209" s="263"/>
      <c r="Q209" s="263"/>
      <c r="R209" s="263"/>
      <c r="S209" s="263"/>
      <c r="T209" s="263"/>
      <c r="U209" s="263"/>
      <c r="V209" s="263"/>
      <c r="W209" s="263"/>
      <c r="X209" s="263"/>
    </row>
    <row r="210" spans="1:24" ht="72">
      <c r="A210" s="221" t="s">
        <v>491</v>
      </c>
      <c r="B210" s="227" t="s">
        <v>492</v>
      </c>
      <c r="C210" s="223" t="s">
        <v>661</v>
      </c>
      <c r="D210" s="221" t="s">
        <v>493</v>
      </c>
      <c r="E210" s="225" t="s">
        <v>490</v>
      </c>
      <c r="F210" s="222">
        <v>1</v>
      </c>
      <c r="G210" s="277"/>
      <c r="H210" s="236">
        <f t="shared" si="8"/>
        <v>0</v>
      </c>
      <c r="I210" s="263"/>
      <c r="J210" s="263"/>
      <c r="K210" s="263"/>
      <c r="L210" s="263"/>
      <c r="M210" s="263"/>
      <c r="N210" s="263"/>
      <c r="O210" s="263"/>
      <c r="P210" s="263"/>
      <c r="Q210" s="263"/>
      <c r="R210" s="263"/>
      <c r="S210" s="263"/>
      <c r="T210" s="263"/>
      <c r="U210" s="263"/>
      <c r="V210" s="263"/>
      <c r="W210" s="263"/>
      <c r="X210" s="263"/>
    </row>
    <row r="211" spans="1:24" ht="72">
      <c r="A211" s="221" t="s">
        <v>494</v>
      </c>
      <c r="B211" s="227" t="s">
        <v>495</v>
      </c>
      <c r="C211" s="223" t="s">
        <v>661</v>
      </c>
      <c r="D211" s="221" t="s">
        <v>496</v>
      </c>
      <c r="E211" s="225" t="s">
        <v>490</v>
      </c>
      <c r="F211" s="222">
        <v>1</v>
      </c>
      <c r="G211" s="277"/>
      <c r="H211" s="236">
        <f t="shared" si="8"/>
        <v>0</v>
      </c>
      <c r="I211" s="263"/>
      <c r="J211" s="263"/>
      <c r="K211" s="263"/>
      <c r="L211" s="263"/>
      <c r="M211" s="263"/>
      <c r="N211" s="263"/>
      <c r="O211" s="263"/>
      <c r="P211" s="263"/>
      <c r="Q211" s="263"/>
      <c r="R211" s="263"/>
      <c r="S211" s="263"/>
      <c r="T211" s="263"/>
      <c r="U211" s="263"/>
      <c r="V211" s="263"/>
      <c r="W211" s="263"/>
      <c r="X211" s="263"/>
    </row>
    <row r="212" spans="1:24" ht="72">
      <c r="A212" s="221" t="s">
        <v>497</v>
      </c>
      <c r="B212" s="227" t="s">
        <v>498</v>
      </c>
      <c r="C212" s="223" t="s">
        <v>661</v>
      </c>
      <c r="D212" s="221" t="s">
        <v>499</v>
      </c>
      <c r="E212" s="225" t="s">
        <v>490</v>
      </c>
      <c r="F212" s="222">
        <v>1</v>
      </c>
      <c r="G212" s="277"/>
      <c r="H212" s="236">
        <f t="shared" si="8"/>
        <v>0</v>
      </c>
      <c r="I212" s="263"/>
      <c r="J212" s="263"/>
      <c r="K212" s="263"/>
      <c r="L212" s="263"/>
      <c r="M212" s="263"/>
      <c r="N212" s="263"/>
      <c r="O212" s="263"/>
      <c r="P212" s="263"/>
      <c r="Q212" s="263"/>
      <c r="R212" s="263"/>
      <c r="S212" s="263"/>
      <c r="T212" s="263"/>
      <c r="U212" s="263"/>
      <c r="V212" s="263"/>
      <c r="W212" s="263"/>
      <c r="X212" s="263"/>
    </row>
    <row r="213" spans="1:24" ht="72">
      <c r="A213" s="221" t="s">
        <v>500</v>
      </c>
      <c r="B213" s="227" t="s">
        <v>501</v>
      </c>
      <c r="C213" s="223" t="s">
        <v>661</v>
      </c>
      <c r="D213" s="221" t="s">
        <v>502</v>
      </c>
      <c r="E213" s="225" t="s">
        <v>490</v>
      </c>
      <c r="F213" s="222">
        <v>1</v>
      </c>
      <c r="G213" s="277"/>
      <c r="H213" s="236">
        <f t="shared" si="8"/>
        <v>0</v>
      </c>
      <c r="I213" s="263"/>
      <c r="J213" s="263"/>
      <c r="K213" s="263"/>
      <c r="L213" s="263"/>
      <c r="M213" s="263"/>
      <c r="N213" s="263"/>
      <c r="O213" s="263"/>
      <c r="P213" s="263"/>
      <c r="Q213" s="263"/>
      <c r="R213" s="263"/>
      <c r="S213" s="263"/>
      <c r="T213" s="263"/>
      <c r="U213" s="263"/>
      <c r="V213" s="263"/>
      <c r="W213" s="263"/>
      <c r="X213" s="263"/>
    </row>
    <row r="214" spans="1:24" ht="36">
      <c r="A214" s="221" t="s">
        <v>503</v>
      </c>
      <c r="B214" s="227" t="s">
        <v>504</v>
      </c>
      <c r="C214" s="223" t="s">
        <v>661</v>
      </c>
      <c r="D214" s="221" t="s">
        <v>660</v>
      </c>
      <c r="E214" s="225" t="s">
        <v>490</v>
      </c>
      <c r="F214" s="222">
        <v>1</v>
      </c>
      <c r="G214" s="277"/>
      <c r="H214" s="236">
        <f t="shared" si="8"/>
        <v>0</v>
      </c>
      <c r="I214" s="263"/>
      <c r="J214" s="263"/>
      <c r="K214" s="263"/>
      <c r="L214" s="263"/>
      <c r="M214" s="263"/>
      <c r="N214" s="263"/>
      <c r="O214" s="263"/>
      <c r="P214" s="263"/>
      <c r="Q214" s="263"/>
      <c r="R214" s="263"/>
      <c r="S214" s="263"/>
      <c r="T214" s="263"/>
      <c r="U214" s="263"/>
      <c r="V214" s="263"/>
      <c r="W214" s="263"/>
      <c r="X214" s="263"/>
    </row>
    <row r="215" spans="1:24" ht="20.100000000000001" customHeight="1">
      <c r="A215" s="232" t="s">
        <v>103</v>
      </c>
      <c r="B215" s="232"/>
      <c r="C215" s="233"/>
      <c r="D215" s="232" t="s">
        <v>104</v>
      </c>
      <c r="E215" s="232"/>
      <c r="F215" s="234"/>
      <c r="G215" s="232"/>
      <c r="H215" s="272">
        <f>SUM(H216:H222)</f>
        <v>0</v>
      </c>
      <c r="I215" s="263"/>
      <c r="J215" s="263"/>
      <c r="K215" s="263"/>
      <c r="L215" s="263"/>
      <c r="M215" s="263"/>
      <c r="N215" s="263"/>
      <c r="O215" s="263"/>
      <c r="P215" s="263"/>
      <c r="Q215" s="263"/>
      <c r="R215" s="263"/>
      <c r="S215" s="263"/>
      <c r="T215" s="263"/>
      <c r="U215" s="263"/>
      <c r="V215" s="263"/>
      <c r="W215" s="263"/>
      <c r="X215" s="263"/>
    </row>
    <row r="216" spans="1:24" ht="20.100000000000001" customHeight="1">
      <c r="A216" s="221" t="s">
        <v>505</v>
      </c>
      <c r="B216" s="227" t="s">
        <v>506</v>
      </c>
      <c r="C216" s="223" t="s">
        <v>507</v>
      </c>
      <c r="D216" s="224" t="s">
        <v>508</v>
      </c>
      <c r="E216" s="225" t="s">
        <v>152</v>
      </c>
      <c r="F216" s="222">
        <v>58</v>
      </c>
      <c r="G216" s="277"/>
      <c r="H216" s="236">
        <f t="shared" ref="H216:H222" si="9">TRUNC(F216 * G216, 2)</f>
        <v>0</v>
      </c>
      <c r="I216" s="263"/>
      <c r="J216" s="263"/>
      <c r="K216" s="263"/>
      <c r="L216" s="263"/>
      <c r="M216" s="263"/>
      <c r="N216" s="263"/>
      <c r="O216" s="263"/>
      <c r="P216" s="263"/>
      <c r="Q216" s="263"/>
      <c r="R216" s="263"/>
      <c r="S216" s="263"/>
      <c r="T216" s="263"/>
      <c r="U216" s="263"/>
      <c r="V216" s="263"/>
      <c r="W216" s="263"/>
      <c r="X216" s="263"/>
    </row>
    <row r="217" spans="1:24" ht="30" customHeight="1">
      <c r="A217" s="221" t="s">
        <v>509</v>
      </c>
      <c r="B217" s="227">
        <v>4915694</v>
      </c>
      <c r="C217" s="223" t="s">
        <v>507</v>
      </c>
      <c r="D217" s="224" t="s">
        <v>510</v>
      </c>
      <c r="E217" s="225" t="s">
        <v>152</v>
      </c>
      <c r="F217" s="222">
        <v>58</v>
      </c>
      <c r="G217" s="277"/>
      <c r="H217" s="236">
        <f t="shared" si="9"/>
        <v>0</v>
      </c>
      <c r="I217" s="263"/>
      <c r="J217" s="263"/>
      <c r="K217" s="263"/>
      <c r="L217" s="263"/>
      <c r="M217" s="263"/>
      <c r="N217" s="263"/>
      <c r="O217" s="263"/>
      <c r="P217" s="263"/>
      <c r="Q217" s="263"/>
      <c r="R217" s="263"/>
      <c r="S217" s="263"/>
      <c r="T217" s="263"/>
      <c r="U217" s="263"/>
      <c r="V217" s="263"/>
      <c r="W217" s="263"/>
      <c r="X217" s="263"/>
    </row>
    <row r="218" spans="1:24" ht="20.100000000000001" customHeight="1">
      <c r="A218" s="221" t="s">
        <v>511</v>
      </c>
      <c r="B218" s="227" t="s">
        <v>512</v>
      </c>
      <c r="C218" s="223" t="s">
        <v>513</v>
      </c>
      <c r="D218" s="224" t="s">
        <v>514</v>
      </c>
      <c r="E218" s="225" t="s">
        <v>269</v>
      </c>
      <c r="F218" s="222">
        <v>29</v>
      </c>
      <c r="G218" s="277"/>
      <c r="H218" s="236">
        <f t="shared" si="9"/>
        <v>0</v>
      </c>
      <c r="I218" s="263"/>
      <c r="J218" s="263"/>
      <c r="K218" s="263"/>
      <c r="L218" s="263"/>
      <c r="M218" s="263"/>
      <c r="N218" s="263"/>
      <c r="O218" s="263"/>
      <c r="P218" s="263"/>
      <c r="Q218" s="263"/>
      <c r="R218" s="263"/>
      <c r="S218" s="263"/>
      <c r="T218" s="263"/>
      <c r="U218" s="263"/>
      <c r="V218" s="263"/>
      <c r="W218" s="263"/>
      <c r="X218" s="263"/>
    </row>
    <row r="219" spans="1:24" ht="20.100000000000001" customHeight="1">
      <c r="A219" s="221" t="s">
        <v>515</v>
      </c>
      <c r="B219" s="227" t="s">
        <v>516</v>
      </c>
      <c r="C219" s="223" t="s">
        <v>517</v>
      </c>
      <c r="D219" s="224" t="s">
        <v>518</v>
      </c>
      <c r="E219" s="225" t="s">
        <v>156</v>
      </c>
      <c r="F219" s="222">
        <v>58</v>
      </c>
      <c r="G219" s="277"/>
      <c r="H219" s="236">
        <f t="shared" si="9"/>
        <v>0</v>
      </c>
      <c r="I219" s="263"/>
      <c r="J219" s="263"/>
      <c r="K219" s="263"/>
      <c r="L219" s="263"/>
      <c r="M219" s="263"/>
      <c r="N219" s="263"/>
      <c r="O219" s="263"/>
      <c r="P219" s="263"/>
      <c r="Q219" s="263"/>
      <c r="R219" s="263"/>
      <c r="S219" s="263"/>
      <c r="T219" s="263"/>
      <c r="U219" s="263"/>
      <c r="V219" s="263"/>
      <c r="W219" s="263"/>
      <c r="X219" s="263"/>
    </row>
    <row r="220" spans="1:24" ht="30" customHeight="1">
      <c r="A220" s="221" t="s">
        <v>519</v>
      </c>
      <c r="B220" s="235" t="s">
        <v>673</v>
      </c>
      <c r="C220" s="223" t="s">
        <v>243</v>
      </c>
      <c r="D220" s="224" t="s">
        <v>520</v>
      </c>
      <c r="E220" s="225" t="s">
        <v>156</v>
      </c>
      <c r="F220" s="222">
        <v>58</v>
      </c>
      <c r="G220" s="277"/>
      <c r="H220" s="236">
        <f t="shared" si="9"/>
        <v>0</v>
      </c>
      <c r="I220" s="263"/>
      <c r="J220" s="263"/>
      <c r="K220" s="263"/>
      <c r="L220" s="263"/>
      <c r="M220" s="263"/>
      <c r="N220" s="263"/>
      <c r="O220" s="263"/>
      <c r="P220" s="263"/>
      <c r="Q220" s="263"/>
      <c r="R220" s="263"/>
      <c r="S220" s="263"/>
      <c r="T220" s="263"/>
      <c r="U220" s="263"/>
      <c r="V220" s="263"/>
      <c r="W220" s="263"/>
      <c r="X220" s="263"/>
    </row>
    <row r="221" spans="1:24" ht="20.100000000000001" customHeight="1">
      <c r="A221" s="221" t="s">
        <v>519</v>
      </c>
      <c r="B221" s="227" t="s">
        <v>521</v>
      </c>
      <c r="C221" s="223" t="s">
        <v>662</v>
      </c>
      <c r="D221" s="224" t="s">
        <v>522</v>
      </c>
      <c r="E221" s="225" t="s">
        <v>156</v>
      </c>
      <c r="F221" s="222">
        <v>8</v>
      </c>
      <c r="G221" s="277"/>
      <c r="H221" s="236">
        <f t="shared" si="9"/>
        <v>0</v>
      </c>
      <c r="I221" s="263"/>
      <c r="J221" s="263"/>
      <c r="K221" s="263"/>
      <c r="L221" s="263"/>
      <c r="M221" s="263"/>
      <c r="N221" s="263"/>
      <c r="O221" s="263"/>
      <c r="P221" s="263"/>
      <c r="Q221" s="263"/>
      <c r="R221" s="263"/>
      <c r="S221" s="263"/>
      <c r="T221" s="263"/>
      <c r="U221" s="263"/>
      <c r="V221" s="263"/>
      <c r="W221" s="263"/>
      <c r="X221" s="263"/>
    </row>
    <row r="222" spans="1:24" ht="30" customHeight="1">
      <c r="A222" s="221" t="s">
        <v>523</v>
      </c>
      <c r="B222" s="227" t="s">
        <v>524</v>
      </c>
      <c r="C222" s="223" t="s">
        <v>302</v>
      </c>
      <c r="D222" s="224" t="s">
        <v>525</v>
      </c>
      <c r="E222" s="225" t="s">
        <v>156</v>
      </c>
      <c r="F222" s="222">
        <v>8</v>
      </c>
      <c r="G222" s="277"/>
      <c r="H222" s="236">
        <f t="shared" si="9"/>
        <v>0</v>
      </c>
      <c r="I222" s="263"/>
      <c r="J222" s="263"/>
      <c r="K222" s="263"/>
      <c r="L222" s="263"/>
      <c r="M222" s="263"/>
      <c r="N222" s="263"/>
      <c r="O222" s="263"/>
      <c r="P222" s="263"/>
      <c r="Q222" s="263"/>
      <c r="R222" s="263"/>
      <c r="S222" s="263"/>
      <c r="T222" s="263"/>
      <c r="U222" s="263"/>
      <c r="V222" s="263"/>
      <c r="W222" s="263"/>
      <c r="X222" s="263"/>
    </row>
    <row r="223" spans="1:24" ht="20.100000000000001" customHeight="1">
      <c r="A223" s="232" t="s">
        <v>105</v>
      </c>
      <c r="B223" s="232"/>
      <c r="C223" s="233"/>
      <c r="D223" s="219" t="s">
        <v>106</v>
      </c>
      <c r="E223" s="219"/>
      <c r="F223" s="220"/>
      <c r="G223" s="219"/>
      <c r="H223" s="271">
        <f>SUM(H224)</f>
        <v>0</v>
      </c>
      <c r="I223" s="263"/>
      <c r="J223" s="263"/>
      <c r="K223" s="263"/>
      <c r="L223" s="263"/>
      <c r="M223" s="263"/>
      <c r="N223" s="263"/>
      <c r="O223" s="263"/>
      <c r="P223" s="263"/>
      <c r="Q223" s="263"/>
      <c r="R223" s="263"/>
      <c r="S223" s="263"/>
      <c r="T223" s="263"/>
      <c r="U223" s="263"/>
      <c r="V223" s="263"/>
      <c r="W223" s="263"/>
      <c r="X223" s="263"/>
    </row>
    <row r="224" spans="1:24" ht="20.100000000000001" customHeight="1">
      <c r="A224" s="221" t="s">
        <v>526</v>
      </c>
      <c r="B224" s="227" t="s">
        <v>527</v>
      </c>
      <c r="C224" s="223" t="s">
        <v>513</v>
      </c>
      <c r="D224" s="224" t="s">
        <v>528</v>
      </c>
      <c r="E224" s="225" t="s">
        <v>156</v>
      </c>
      <c r="F224" s="222">
        <v>5</v>
      </c>
      <c r="G224" s="284"/>
      <c r="H224" s="236">
        <f>TRUNC(F224 * G224, 2)</f>
        <v>0</v>
      </c>
      <c r="I224" s="263"/>
      <c r="J224" s="263"/>
      <c r="K224" s="263"/>
      <c r="L224" s="263"/>
      <c r="M224" s="263"/>
      <c r="N224" s="263"/>
      <c r="O224" s="263"/>
      <c r="P224" s="263"/>
      <c r="Q224" s="263"/>
      <c r="R224" s="263"/>
      <c r="S224" s="263"/>
      <c r="T224" s="263"/>
      <c r="U224" s="263"/>
      <c r="V224" s="263"/>
      <c r="W224" s="263"/>
      <c r="X224" s="263"/>
    </row>
    <row r="225" spans="1:24" ht="20.100000000000001" customHeight="1">
      <c r="A225" s="228" t="s">
        <v>107</v>
      </c>
      <c r="B225" s="228"/>
      <c r="C225" s="229"/>
      <c r="D225" s="228" t="s">
        <v>108</v>
      </c>
      <c r="E225" s="228"/>
      <c r="F225" s="230"/>
      <c r="G225" s="228"/>
      <c r="H225" s="270">
        <f>SUM(H226+H230)</f>
        <v>0</v>
      </c>
      <c r="I225" s="263"/>
      <c r="J225" s="263"/>
      <c r="K225" s="263"/>
      <c r="L225" s="263"/>
      <c r="M225" s="263"/>
      <c r="N225" s="263"/>
      <c r="O225" s="263"/>
      <c r="P225" s="263"/>
      <c r="Q225" s="263"/>
      <c r="R225" s="263"/>
      <c r="S225" s="263"/>
      <c r="T225" s="263"/>
      <c r="U225" s="263"/>
      <c r="V225" s="263"/>
      <c r="W225" s="263"/>
      <c r="X225" s="263"/>
    </row>
    <row r="226" spans="1:24" ht="20.100000000000001" customHeight="1">
      <c r="A226" s="232" t="s">
        <v>109</v>
      </c>
      <c r="B226" s="232"/>
      <c r="C226" s="233"/>
      <c r="D226" s="232" t="s">
        <v>110</v>
      </c>
      <c r="E226" s="232"/>
      <c r="F226" s="234"/>
      <c r="G226" s="232"/>
      <c r="H226" s="272">
        <f>SUM(H227:H229)</f>
        <v>0</v>
      </c>
      <c r="I226" s="263"/>
      <c r="J226" s="263"/>
      <c r="K226" s="263"/>
      <c r="L226" s="263"/>
      <c r="M226" s="263"/>
      <c r="N226" s="263"/>
      <c r="O226" s="263"/>
      <c r="P226" s="263"/>
      <c r="Q226" s="263"/>
      <c r="R226" s="263"/>
      <c r="S226" s="263"/>
      <c r="T226" s="263"/>
      <c r="U226" s="263"/>
      <c r="V226" s="263"/>
      <c r="W226" s="263"/>
      <c r="X226" s="263"/>
    </row>
    <row r="227" spans="1:24" ht="20.100000000000001" customHeight="1">
      <c r="A227" s="221" t="s">
        <v>529</v>
      </c>
      <c r="B227" s="222" t="s">
        <v>530</v>
      </c>
      <c r="C227" s="223" t="s">
        <v>662</v>
      </c>
      <c r="D227" s="224" t="s">
        <v>531</v>
      </c>
      <c r="E227" s="225" t="s">
        <v>156</v>
      </c>
      <c r="F227" s="222">
        <v>363</v>
      </c>
      <c r="G227" s="277"/>
      <c r="H227" s="236">
        <f>TRUNC(F227 * G227, 2)</f>
        <v>0</v>
      </c>
      <c r="I227" s="263"/>
      <c r="J227" s="263"/>
      <c r="K227" s="263"/>
      <c r="L227" s="263"/>
      <c r="M227" s="263"/>
      <c r="N227" s="263"/>
      <c r="O227" s="263"/>
      <c r="P227" s="263"/>
      <c r="Q227" s="263"/>
      <c r="R227" s="263"/>
      <c r="S227" s="263"/>
      <c r="T227" s="263"/>
      <c r="U227" s="263"/>
      <c r="V227" s="263"/>
      <c r="W227" s="263"/>
      <c r="X227" s="263"/>
    </row>
    <row r="228" spans="1:24" ht="20.100000000000001" customHeight="1">
      <c r="A228" s="221" t="s">
        <v>532</v>
      </c>
      <c r="B228" s="222" t="s">
        <v>533</v>
      </c>
      <c r="C228" s="223" t="s">
        <v>662</v>
      </c>
      <c r="D228" s="224" t="s">
        <v>534</v>
      </c>
      <c r="E228" s="225" t="s">
        <v>156</v>
      </c>
      <c r="F228" s="222">
        <v>363</v>
      </c>
      <c r="G228" s="277"/>
      <c r="H228" s="236">
        <f>TRUNC(F228 * G228, 2)</f>
        <v>0</v>
      </c>
      <c r="I228" s="263"/>
      <c r="J228" s="263"/>
      <c r="K228" s="263"/>
      <c r="L228" s="263"/>
      <c r="M228" s="263"/>
      <c r="N228" s="263"/>
      <c r="O228" s="263"/>
      <c r="P228" s="263"/>
      <c r="Q228" s="263"/>
      <c r="R228" s="263"/>
      <c r="S228" s="263"/>
      <c r="T228" s="263"/>
      <c r="U228" s="263"/>
      <c r="V228" s="263"/>
      <c r="W228" s="263"/>
      <c r="X228" s="263"/>
    </row>
    <row r="229" spans="1:24" ht="20.100000000000001" customHeight="1">
      <c r="A229" s="221" t="s">
        <v>535</v>
      </c>
      <c r="B229" s="227" t="s">
        <v>668</v>
      </c>
      <c r="C229" s="223" t="s">
        <v>166</v>
      </c>
      <c r="D229" s="224" t="s">
        <v>667</v>
      </c>
      <c r="E229" s="225" t="s">
        <v>156</v>
      </c>
      <c r="F229" s="222">
        <v>363</v>
      </c>
      <c r="G229" s="281"/>
      <c r="H229" s="236">
        <f>TRUNC(F229 * G229, 2)</f>
        <v>0</v>
      </c>
      <c r="I229" s="263"/>
      <c r="J229" s="263"/>
      <c r="K229" s="263"/>
      <c r="L229" s="263"/>
      <c r="M229" s="263"/>
      <c r="N229" s="263"/>
      <c r="O229" s="263"/>
      <c r="P229" s="263"/>
      <c r="Q229" s="263"/>
      <c r="R229" s="263"/>
      <c r="S229" s="263"/>
      <c r="T229" s="263"/>
      <c r="U229" s="263"/>
      <c r="V229" s="263"/>
      <c r="W229" s="263"/>
      <c r="X229" s="263"/>
    </row>
    <row r="230" spans="1:24" ht="20.100000000000001" customHeight="1">
      <c r="A230" s="232" t="s">
        <v>111</v>
      </c>
      <c r="B230" s="232"/>
      <c r="C230" s="233"/>
      <c r="D230" s="232" t="s">
        <v>112</v>
      </c>
      <c r="E230" s="232"/>
      <c r="F230" s="234"/>
      <c r="G230" s="232"/>
      <c r="H230" s="272">
        <f>SUM(H231:H233)</f>
        <v>0</v>
      </c>
      <c r="I230" s="263"/>
      <c r="J230" s="263"/>
      <c r="K230" s="263"/>
      <c r="L230" s="263"/>
      <c r="M230" s="263"/>
      <c r="N230" s="263"/>
      <c r="O230" s="263"/>
      <c r="P230" s="263"/>
      <c r="Q230" s="263"/>
      <c r="R230" s="263"/>
      <c r="S230" s="263"/>
      <c r="T230" s="263"/>
      <c r="U230" s="263"/>
      <c r="V230" s="263"/>
      <c r="W230" s="263"/>
      <c r="X230" s="263"/>
    </row>
    <row r="231" spans="1:24" ht="20.100000000000001" customHeight="1">
      <c r="A231" s="221" t="s">
        <v>536</v>
      </c>
      <c r="B231" s="222" t="s">
        <v>530</v>
      </c>
      <c r="C231" s="223" t="s">
        <v>662</v>
      </c>
      <c r="D231" s="224" t="s">
        <v>531</v>
      </c>
      <c r="E231" s="225" t="s">
        <v>156</v>
      </c>
      <c r="F231" s="222">
        <v>372</v>
      </c>
      <c r="G231" s="277"/>
      <c r="H231" s="236">
        <f>TRUNC(F231 * G231, 2)</f>
        <v>0</v>
      </c>
      <c r="I231" s="263"/>
      <c r="J231" s="263"/>
      <c r="K231" s="263"/>
      <c r="L231" s="263"/>
      <c r="M231" s="263"/>
      <c r="N231" s="263"/>
      <c r="O231" s="263"/>
      <c r="P231" s="263"/>
      <c r="Q231" s="263"/>
      <c r="R231" s="263"/>
      <c r="S231" s="263"/>
      <c r="T231" s="263"/>
      <c r="U231" s="263"/>
      <c r="V231" s="263"/>
      <c r="W231" s="263"/>
      <c r="X231" s="263"/>
    </row>
    <row r="232" spans="1:24" ht="20.100000000000001" customHeight="1">
      <c r="A232" s="221" t="s">
        <v>537</v>
      </c>
      <c r="B232" s="222" t="s">
        <v>533</v>
      </c>
      <c r="C232" s="223" t="s">
        <v>662</v>
      </c>
      <c r="D232" s="224" t="s">
        <v>534</v>
      </c>
      <c r="E232" s="225" t="s">
        <v>156</v>
      </c>
      <c r="F232" s="222">
        <v>372</v>
      </c>
      <c r="G232" s="277"/>
      <c r="H232" s="236">
        <f>TRUNC(F232 * G232, 2)</f>
        <v>0</v>
      </c>
      <c r="I232" s="263"/>
      <c r="J232" s="263"/>
      <c r="K232" s="263"/>
      <c r="L232" s="263"/>
      <c r="M232" s="263"/>
      <c r="N232" s="263"/>
      <c r="O232" s="263"/>
      <c r="P232" s="263"/>
      <c r="Q232" s="263"/>
      <c r="R232" s="263"/>
      <c r="S232" s="263"/>
      <c r="T232" s="263"/>
      <c r="U232" s="263"/>
      <c r="V232" s="263"/>
      <c r="W232" s="263"/>
      <c r="X232" s="263"/>
    </row>
    <row r="233" spans="1:24" ht="20.100000000000001" customHeight="1">
      <c r="A233" s="221" t="s">
        <v>538</v>
      </c>
      <c r="B233" s="227" t="s">
        <v>668</v>
      </c>
      <c r="C233" s="223" t="s">
        <v>166</v>
      </c>
      <c r="D233" s="224" t="s">
        <v>667</v>
      </c>
      <c r="E233" s="225" t="s">
        <v>156</v>
      </c>
      <c r="F233" s="222">
        <v>372</v>
      </c>
      <c r="G233" s="243">
        <f>G229</f>
        <v>0</v>
      </c>
      <c r="H233" s="236">
        <f>TRUNC(F233 * G233, 2)</f>
        <v>0</v>
      </c>
      <c r="I233" s="263"/>
      <c r="J233" s="263"/>
      <c r="K233" s="263"/>
      <c r="L233" s="263"/>
      <c r="M233" s="263"/>
      <c r="N233" s="263"/>
      <c r="O233" s="263"/>
      <c r="P233" s="263"/>
      <c r="Q233" s="263"/>
      <c r="R233" s="263"/>
      <c r="S233" s="263"/>
      <c r="T233" s="263"/>
      <c r="U233" s="263"/>
      <c r="V233" s="263"/>
      <c r="W233" s="263"/>
      <c r="X233" s="263"/>
    </row>
    <row r="234" spans="1:24" ht="20.100000000000001" customHeight="1">
      <c r="A234" s="228" t="s">
        <v>113</v>
      </c>
      <c r="B234" s="228"/>
      <c r="C234" s="229"/>
      <c r="D234" s="228" t="s">
        <v>114</v>
      </c>
      <c r="E234" s="228"/>
      <c r="F234" s="230"/>
      <c r="G234" s="228"/>
      <c r="H234" s="270">
        <f>SUM(H235+H242+H245)</f>
        <v>0</v>
      </c>
      <c r="I234" s="263"/>
      <c r="J234" s="263"/>
      <c r="K234" s="263"/>
      <c r="L234" s="263"/>
      <c r="M234" s="263"/>
      <c r="N234" s="263"/>
      <c r="O234" s="263"/>
      <c r="P234" s="263"/>
      <c r="Q234" s="263"/>
      <c r="R234" s="263"/>
      <c r="S234" s="263"/>
      <c r="T234" s="263"/>
      <c r="U234" s="263"/>
      <c r="V234" s="263"/>
      <c r="W234" s="263"/>
      <c r="X234" s="263"/>
    </row>
    <row r="235" spans="1:24" ht="20.100000000000001" customHeight="1">
      <c r="A235" s="232" t="s">
        <v>115</v>
      </c>
      <c r="B235" s="232"/>
      <c r="C235" s="233"/>
      <c r="D235" s="232" t="s">
        <v>116</v>
      </c>
      <c r="E235" s="232"/>
      <c r="F235" s="234"/>
      <c r="G235" s="232"/>
      <c r="H235" s="272">
        <f>SUM(H236:H241)</f>
        <v>0</v>
      </c>
      <c r="I235" s="263"/>
      <c r="J235" s="263"/>
      <c r="K235" s="263"/>
      <c r="L235" s="263"/>
      <c r="M235" s="263"/>
      <c r="N235" s="263"/>
      <c r="O235" s="263"/>
      <c r="P235" s="263"/>
      <c r="Q235" s="263"/>
      <c r="R235" s="263"/>
      <c r="S235" s="263"/>
      <c r="T235" s="263"/>
      <c r="U235" s="263"/>
      <c r="V235" s="263"/>
      <c r="W235" s="263"/>
      <c r="X235" s="263"/>
    </row>
    <row r="236" spans="1:24" ht="20.100000000000001" customHeight="1">
      <c r="A236" s="221" t="s">
        <v>539</v>
      </c>
      <c r="B236" s="227" t="s">
        <v>225</v>
      </c>
      <c r="C236" s="223" t="s">
        <v>662</v>
      </c>
      <c r="D236" s="224" t="s">
        <v>226</v>
      </c>
      <c r="E236" s="225" t="s">
        <v>156</v>
      </c>
      <c r="F236" s="222">
        <v>56</v>
      </c>
      <c r="G236" s="277"/>
      <c r="H236" s="236">
        <f t="shared" ref="H236:H241" si="10">TRUNC(F236 * G236, 2)</f>
        <v>0</v>
      </c>
      <c r="I236" s="263"/>
      <c r="J236" s="263"/>
      <c r="K236" s="263"/>
      <c r="L236" s="263"/>
      <c r="M236" s="263"/>
      <c r="N236" s="263"/>
      <c r="O236" s="263"/>
      <c r="P236" s="263"/>
      <c r="Q236" s="263"/>
      <c r="R236" s="263"/>
      <c r="S236" s="263"/>
      <c r="T236" s="263"/>
      <c r="U236" s="263"/>
      <c r="V236" s="263"/>
      <c r="W236" s="263"/>
      <c r="X236" s="263"/>
    </row>
    <row r="237" spans="1:24" ht="20.100000000000001" customHeight="1">
      <c r="A237" s="221" t="s">
        <v>540</v>
      </c>
      <c r="B237" s="227" t="s">
        <v>382</v>
      </c>
      <c r="C237" s="223" t="s">
        <v>662</v>
      </c>
      <c r="D237" s="224" t="s">
        <v>383</v>
      </c>
      <c r="E237" s="225" t="s">
        <v>196</v>
      </c>
      <c r="F237" s="222">
        <v>2</v>
      </c>
      <c r="G237" s="277"/>
      <c r="H237" s="236">
        <f t="shared" si="10"/>
        <v>0</v>
      </c>
      <c r="I237" s="263"/>
      <c r="J237" s="263"/>
      <c r="K237" s="263"/>
      <c r="L237" s="263"/>
      <c r="M237" s="263"/>
      <c r="N237" s="263"/>
      <c r="O237" s="263"/>
      <c r="P237" s="263"/>
      <c r="Q237" s="263"/>
      <c r="R237" s="263"/>
      <c r="S237" s="263"/>
      <c r="T237" s="263"/>
      <c r="U237" s="263"/>
      <c r="V237" s="263"/>
      <c r="W237" s="263"/>
      <c r="X237" s="263"/>
    </row>
    <row r="238" spans="1:24" ht="20.100000000000001" customHeight="1">
      <c r="A238" s="221" t="s">
        <v>541</v>
      </c>
      <c r="B238" s="227" t="s">
        <v>542</v>
      </c>
      <c r="C238" s="223" t="s">
        <v>662</v>
      </c>
      <c r="D238" s="224" t="s">
        <v>543</v>
      </c>
      <c r="E238" s="225" t="s">
        <v>156</v>
      </c>
      <c r="F238" s="222">
        <v>56</v>
      </c>
      <c r="G238" s="277"/>
      <c r="H238" s="236">
        <f t="shared" si="10"/>
        <v>0</v>
      </c>
      <c r="I238" s="263"/>
      <c r="J238" s="263"/>
      <c r="K238" s="263"/>
      <c r="L238" s="263"/>
      <c r="M238" s="263"/>
      <c r="N238" s="263"/>
      <c r="O238" s="263"/>
      <c r="P238" s="263"/>
      <c r="Q238" s="263"/>
      <c r="R238" s="263"/>
      <c r="S238" s="263"/>
      <c r="T238" s="263"/>
      <c r="U238" s="263"/>
      <c r="V238" s="263"/>
      <c r="W238" s="263"/>
      <c r="X238" s="263"/>
    </row>
    <row r="239" spans="1:24" ht="20.100000000000001" customHeight="1">
      <c r="A239" s="221" t="s">
        <v>544</v>
      </c>
      <c r="B239" s="227" t="s">
        <v>545</v>
      </c>
      <c r="C239" s="223" t="s">
        <v>662</v>
      </c>
      <c r="D239" s="224" t="s">
        <v>546</v>
      </c>
      <c r="E239" s="225" t="s">
        <v>156</v>
      </c>
      <c r="F239" s="222">
        <v>56</v>
      </c>
      <c r="G239" s="277"/>
      <c r="H239" s="236">
        <f t="shared" si="10"/>
        <v>0</v>
      </c>
      <c r="I239" s="263"/>
      <c r="J239" s="263"/>
      <c r="K239" s="263"/>
      <c r="L239" s="263"/>
      <c r="M239" s="263"/>
      <c r="N239" s="263"/>
      <c r="O239" s="263"/>
      <c r="P239" s="263"/>
      <c r="Q239" s="263"/>
      <c r="R239" s="263"/>
      <c r="S239" s="263"/>
      <c r="T239" s="263"/>
      <c r="U239" s="263"/>
      <c r="V239" s="263"/>
      <c r="W239" s="263"/>
      <c r="X239" s="263"/>
    </row>
    <row r="240" spans="1:24" ht="20.100000000000001" customHeight="1">
      <c r="A240" s="221" t="s">
        <v>547</v>
      </c>
      <c r="B240" s="227" t="s">
        <v>443</v>
      </c>
      <c r="C240" s="223" t="s">
        <v>662</v>
      </c>
      <c r="D240" s="224" t="s">
        <v>444</v>
      </c>
      <c r="E240" s="225" t="s">
        <v>156</v>
      </c>
      <c r="F240" s="222">
        <v>283</v>
      </c>
      <c r="G240" s="277"/>
      <c r="H240" s="236">
        <f t="shared" si="10"/>
        <v>0</v>
      </c>
      <c r="I240" s="263"/>
      <c r="J240" s="263"/>
      <c r="K240" s="263"/>
      <c r="L240" s="263"/>
      <c r="M240" s="263"/>
      <c r="N240" s="263"/>
      <c r="O240" s="263"/>
      <c r="P240" s="263"/>
      <c r="Q240" s="263"/>
      <c r="R240" s="263"/>
      <c r="S240" s="263"/>
      <c r="T240" s="263"/>
      <c r="U240" s="263"/>
      <c r="V240" s="263"/>
      <c r="W240" s="263"/>
      <c r="X240" s="263"/>
    </row>
    <row r="241" spans="1:24" ht="30" customHeight="1">
      <c r="A241" s="221" t="s">
        <v>548</v>
      </c>
      <c r="B241" s="227" t="s">
        <v>549</v>
      </c>
      <c r="C241" s="223" t="s">
        <v>661</v>
      </c>
      <c r="D241" s="224" t="s">
        <v>550</v>
      </c>
      <c r="E241" s="225" t="s">
        <v>156</v>
      </c>
      <c r="F241" s="222">
        <v>283</v>
      </c>
      <c r="G241" s="277"/>
      <c r="H241" s="236">
        <f t="shared" si="10"/>
        <v>0</v>
      </c>
      <c r="I241" s="263"/>
      <c r="J241" s="263"/>
      <c r="K241" s="263"/>
      <c r="L241" s="263"/>
      <c r="M241" s="263"/>
      <c r="N241" s="263"/>
      <c r="O241" s="263"/>
      <c r="P241" s="263"/>
      <c r="Q241" s="263"/>
      <c r="R241" s="263"/>
      <c r="S241" s="263"/>
      <c r="T241" s="263"/>
      <c r="U241" s="263"/>
      <c r="V241" s="263"/>
      <c r="W241" s="263"/>
      <c r="X241" s="263"/>
    </row>
    <row r="242" spans="1:24" ht="20.100000000000001" customHeight="1">
      <c r="A242" s="232" t="s">
        <v>117</v>
      </c>
      <c r="B242" s="232"/>
      <c r="C242" s="233"/>
      <c r="D242" s="232" t="s">
        <v>118</v>
      </c>
      <c r="E242" s="232"/>
      <c r="F242" s="234"/>
      <c r="G242" s="244"/>
      <c r="H242" s="272">
        <f>SUM(H243:H244)</f>
        <v>0</v>
      </c>
      <c r="I242" s="263"/>
      <c r="J242" s="263"/>
      <c r="K242" s="263"/>
      <c r="L242" s="263"/>
      <c r="M242" s="263"/>
      <c r="N242" s="263"/>
      <c r="O242" s="263"/>
      <c r="P242" s="263"/>
      <c r="Q242" s="263"/>
      <c r="R242" s="263"/>
      <c r="S242" s="263"/>
      <c r="T242" s="263"/>
      <c r="U242" s="263"/>
      <c r="V242" s="263"/>
      <c r="W242" s="263"/>
      <c r="X242" s="263"/>
    </row>
    <row r="243" spans="1:24" ht="20.100000000000001" customHeight="1">
      <c r="A243" s="221" t="s">
        <v>551</v>
      </c>
      <c r="B243" s="222" t="s">
        <v>552</v>
      </c>
      <c r="C243" s="223" t="s">
        <v>662</v>
      </c>
      <c r="D243" s="224" t="s">
        <v>553</v>
      </c>
      <c r="E243" s="225" t="s">
        <v>156</v>
      </c>
      <c r="F243" s="222">
        <v>670</v>
      </c>
      <c r="G243" s="277"/>
      <c r="H243" s="236">
        <f>TRUNC(F243 * G243, 2)</f>
        <v>0</v>
      </c>
      <c r="I243" s="263"/>
      <c r="J243" s="263"/>
      <c r="K243" s="263"/>
      <c r="L243" s="263"/>
      <c r="M243" s="263"/>
      <c r="N243" s="263"/>
      <c r="O243" s="263"/>
      <c r="P243" s="263"/>
      <c r="Q243" s="263"/>
      <c r="R243" s="263"/>
      <c r="S243" s="263"/>
      <c r="T243" s="263"/>
      <c r="U243" s="263"/>
      <c r="V243" s="263"/>
      <c r="W243" s="263"/>
      <c r="X243" s="263"/>
    </row>
    <row r="244" spans="1:24" ht="20.100000000000001" customHeight="1">
      <c r="A244" s="221" t="s">
        <v>554</v>
      </c>
      <c r="B244" s="222" t="s">
        <v>555</v>
      </c>
      <c r="C244" s="223" t="s">
        <v>662</v>
      </c>
      <c r="D244" s="224" t="s">
        <v>556</v>
      </c>
      <c r="E244" s="225" t="s">
        <v>156</v>
      </c>
      <c r="F244" s="222">
        <v>670</v>
      </c>
      <c r="G244" s="277"/>
      <c r="H244" s="236">
        <f>TRUNC(F244 * G244, 2)</f>
        <v>0</v>
      </c>
      <c r="I244" s="263"/>
      <c r="J244" s="263"/>
      <c r="K244" s="263"/>
      <c r="L244" s="263"/>
      <c r="M244" s="263"/>
      <c r="N244" s="263"/>
      <c r="O244" s="263"/>
      <c r="P244" s="263"/>
      <c r="Q244" s="263"/>
      <c r="R244" s="263"/>
      <c r="S244" s="263"/>
      <c r="T244" s="263"/>
      <c r="U244" s="263"/>
      <c r="V244" s="263"/>
      <c r="W244" s="263"/>
      <c r="X244" s="263"/>
    </row>
    <row r="245" spans="1:24" ht="20.100000000000001" customHeight="1">
      <c r="A245" s="232" t="s">
        <v>119</v>
      </c>
      <c r="B245" s="232"/>
      <c r="C245" s="233"/>
      <c r="D245" s="232" t="s">
        <v>120</v>
      </c>
      <c r="E245" s="232"/>
      <c r="F245" s="234"/>
      <c r="G245" s="232"/>
      <c r="H245" s="272">
        <f>SUM(H246:H250)</f>
        <v>0</v>
      </c>
      <c r="I245" s="263"/>
      <c r="J245" s="263"/>
      <c r="K245" s="263"/>
      <c r="L245" s="263"/>
      <c r="M245" s="263"/>
      <c r="N245" s="263"/>
      <c r="O245" s="263"/>
      <c r="P245" s="263"/>
      <c r="Q245" s="263"/>
      <c r="R245" s="263"/>
      <c r="S245" s="263"/>
      <c r="T245" s="263"/>
      <c r="U245" s="263"/>
      <c r="V245" s="263"/>
      <c r="W245" s="263"/>
      <c r="X245" s="263"/>
    </row>
    <row r="246" spans="1:24" ht="20.100000000000001" customHeight="1">
      <c r="A246" s="221" t="s">
        <v>557</v>
      </c>
      <c r="B246" s="222" t="s">
        <v>558</v>
      </c>
      <c r="C246" s="223" t="s">
        <v>662</v>
      </c>
      <c r="D246" s="224" t="s">
        <v>559</v>
      </c>
      <c r="E246" s="225" t="s">
        <v>196</v>
      </c>
      <c r="F246" s="222">
        <v>23</v>
      </c>
      <c r="G246" s="277"/>
      <c r="H246" s="236">
        <f>TRUNC(F246 * G246, 2)</f>
        <v>0</v>
      </c>
      <c r="I246" s="263"/>
      <c r="J246" s="263"/>
      <c r="K246" s="263"/>
      <c r="L246" s="263"/>
      <c r="M246" s="263"/>
      <c r="N246" s="263"/>
      <c r="O246" s="263"/>
      <c r="P246" s="263"/>
      <c r="Q246" s="263"/>
      <c r="R246" s="263"/>
      <c r="S246" s="263"/>
      <c r="T246" s="263"/>
      <c r="U246" s="263"/>
      <c r="V246" s="263"/>
      <c r="W246" s="263"/>
      <c r="X246" s="263"/>
    </row>
    <row r="247" spans="1:24" ht="20.100000000000001" customHeight="1">
      <c r="A247" s="221" t="s">
        <v>560</v>
      </c>
      <c r="B247" s="222" t="s">
        <v>561</v>
      </c>
      <c r="C247" s="223" t="s">
        <v>662</v>
      </c>
      <c r="D247" s="224" t="s">
        <v>562</v>
      </c>
      <c r="E247" s="225" t="s">
        <v>152</v>
      </c>
      <c r="F247" s="222">
        <v>40</v>
      </c>
      <c r="G247" s="277"/>
      <c r="H247" s="236">
        <f>TRUNC(F247 * G247, 2)</f>
        <v>0</v>
      </c>
      <c r="I247" s="263"/>
      <c r="J247" s="263"/>
      <c r="K247" s="263"/>
      <c r="L247" s="263"/>
      <c r="M247" s="263"/>
      <c r="N247" s="263"/>
      <c r="O247" s="263"/>
      <c r="P247" s="263"/>
      <c r="Q247" s="263"/>
      <c r="R247" s="263"/>
      <c r="S247" s="263"/>
      <c r="T247" s="263"/>
      <c r="U247" s="263"/>
      <c r="V247" s="263"/>
      <c r="W247" s="263"/>
      <c r="X247" s="263"/>
    </row>
    <row r="248" spans="1:24" ht="20.100000000000001" customHeight="1">
      <c r="A248" s="221" t="s">
        <v>563</v>
      </c>
      <c r="B248" s="222" t="s">
        <v>564</v>
      </c>
      <c r="C248" s="223" t="s">
        <v>662</v>
      </c>
      <c r="D248" s="224" t="s">
        <v>565</v>
      </c>
      <c r="E248" s="225" t="s">
        <v>196</v>
      </c>
      <c r="F248" s="222">
        <v>20</v>
      </c>
      <c r="G248" s="277"/>
      <c r="H248" s="236">
        <f>TRUNC(F248 * G248, 2)</f>
        <v>0</v>
      </c>
      <c r="I248" s="263"/>
      <c r="J248" s="263"/>
      <c r="K248" s="263"/>
      <c r="L248" s="263"/>
      <c r="M248" s="263"/>
      <c r="N248" s="263"/>
      <c r="O248" s="263"/>
      <c r="P248" s="263"/>
      <c r="Q248" s="263"/>
      <c r="R248" s="263"/>
      <c r="S248" s="263"/>
      <c r="T248" s="263"/>
      <c r="U248" s="263"/>
      <c r="V248" s="263"/>
      <c r="W248" s="263"/>
      <c r="X248" s="263"/>
    </row>
    <row r="249" spans="1:24" ht="30" customHeight="1">
      <c r="A249" s="221" t="s">
        <v>566</v>
      </c>
      <c r="B249" s="222" t="s">
        <v>567</v>
      </c>
      <c r="C249" s="223" t="s">
        <v>568</v>
      </c>
      <c r="D249" s="224" t="s">
        <v>695</v>
      </c>
      <c r="E249" s="225" t="s">
        <v>152</v>
      </c>
      <c r="F249" s="222">
        <v>42</v>
      </c>
      <c r="G249" s="277"/>
      <c r="H249" s="236">
        <f>TRUNC(F249 * G249, 2)</f>
        <v>0</v>
      </c>
      <c r="I249" s="263"/>
      <c r="J249" s="263"/>
      <c r="K249" s="263"/>
      <c r="L249" s="263"/>
      <c r="M249" s="263"/>
      <c r="N249" s="263"/>
      <c r="O249" s="263"/>
      <c r="P249" s="263"/>
      <c r="Q249" s="263"/>
      <c r="R249" s="263"/>
      <c r="S249" s="263"/>
      <c r="T249" s="263"/>
      <c r="U249" s="263"/>
      <c r="V249" s="263"/>
      <c r="W249" s="263"/>
      <c r="X249" s="263"/>
    </row>
    <row r="250" spans="1:24" ht="20.100000000000001" customHeight="1">
      <c r="A250" s="221" t="s">
        <v>566</v>
      </c>
      <c r="B250" s="222">
        <v>2003642</v>
      </c>
      <c r="C250" s="223" t="s">
        <v>507</v>
      </c>
      <c r="D250" s="224" t="s">
        <v>569</v>
      </c>
      <c r="E250" s="225" t="s">
        <v>141</v>
      </c>
      <c r="F250" s="222">
        <v>5</v>
      </c>
      <c r="G250" s="277"/>
      <c r="H250" s="236">
        <f>TRUNC(F250 * G250, 2)</f>
        <v>0</v>
      </c>
      <c r="I250" s="263"/>
      <c r="J250" s="263"/>
      <c r="K250" s="263"/>
      <c r="L250" s="263"/>
      <c r="M250" s="263"/>
      <c r="N250" s="263"/>
      <c r="O250" s="263"/>
      <c r="P250" s="263"/>
      <c r="Q250" s="263"/>
      <c r="R250" s="263"/>
      <c r="S250" s="263"/>
      <c r="T250" s="263"/>
      <c r="U250" s="263"/>
      <c r="V250" s="263"/>
      <c r="W250" s="263"/>
      <c r="X250" s="263"/>
    </row>
    <row r="251" spans="1:24" ht="20.100000000000001" customHeight="1">
      <c r="A251" s="228" t="s">
        <v>121</v>
      </c>
      <c r="B251" s="228"/>
      <c r="C251" s="229"/>
      <c r="D251" s="228" t="s">
        <v>122</v>
      </c>
      <c r="E251" s="228"/>
      <c r="F251" s="230"/>
      <c r="G251" s="228"/>
      <c r="H251" s="270">
        <f>SUM(H252,H257,H261)</f>
        <v>0</v>
      </c>
      <c r="I251" s="263"/>
      <c r="J251" s="263"/>
      <c r="K251" s="263"/>
      <c r="L251" s="263"/>
      <c r="M251" s="263"/>
      <c r="N251" s="263"/>
      <c r="O251" s="263"/>
      <c r="P251" s="263"/>
      <c r="Q251" s="263"/>
      <c r="R251" s="263"/>
      <c r="S251" s="263"/>
      <c r="T251" s="263"/>
      <c r="U251" s="263"/>
      <c r="V251" s="263"/>
      <c r="W251" s="263"/>
      <c r="X251" s="263"/>
    </row>
    <row r="252" spans="1:24" ht="29.25" customHeight="1">
      <c r="A252" s="232" t="s">
        <v>123</v>
      </c>
      <c r="B252" s="232"/>
      <c r="C252" s="233"/>
      <c r="D252" s="232" t="s">
        <v>677</v>
      </c>
      <c r="E252" s="232"/>
      <c r="F252" s="234"/>
      <c r="G252" s="232"/>
      <c r="H252" s="272">
        <f>SUM(H253:H256)</f>
        <v>0</v>
      </c>
      <c r="I252" s="263"/>
      <c r="J252" s="263"/>
      <c r="K252" s="263"/>
      <c r="L252" s="263"/>
      <c r="M252" s="263"/>
      <c r="N252" s="263"/>
      <c r="O252" s="263"/>
      <c r="P252" s="263"/>
      <c r="Q252" s="263"/>
      <c r="R252" s="263"/>
      <c r="S252" s="263"/>
      <c r="T252" s="263"/>
      <c r="U252" s="263"/>
      <c r="V252" s="263"/>
      <c r="W252" s="263"/>
      <c r="X252" s="263"/>
    </row>
    <row r="253" spans="1:24" ht="20.100000000000001" customHeight="1">
      <c r="A253" s="221" t="s">
        <v>570</v>
      </c>
      <c r="B253" s="222" t="s">
        <v>571</v>
      </c>
      <c r="C253" s="223" t="s">
        <v>662</v>
      </c>
      <c r="D253" s="224" t="s">
        <v>572</v>
      </c>
      <c r="E253" s="225" t="s">
        <v>141</v>
      </c>
      <c r="F253" s="222">
        <v>10</v>
      </c>
      <c r="G253" s="277"/>
      <c r="H253" s="236">
        <f>TRUNC(F253 * G253, 2)</f>
        <v>0</v>
      </c>
      <c r="I253" s="263"/>
      <c r="J253" s="263"/>
      <c r="K253" s="263"/>
      <c r="L253" s="263"/>
      <c r="M253" s="263"/>
      <c r="N253" s="263"/>
      <c r="O253" s="263"/>
      <c r="P253" s="263"/>
      <c r="Q253" s="263"/>
      <c r="R253" s="263"/>
      <c r="S253" s="263"/>
      <c r="T253" s="263"/>
      <c r="U253" s="263"/>
      <c r="V253" s="263"/>
      <c r="W253" s="263"/>
      <c r="X253" s="263"/>
    </row>
    <row r="254" spans="1:24" ht="20.100000000000001" customHeight="1">
      <c r="A254" s="221" t="s">
        <v>573</v>
      </c>
      <c r="B254" s="222" t="s">
        <v>574</v>
      </c>
      <c r="C254" s="223" t="s">
        <v>662</v>
      </c>
      <c r="D254" s="224" t="s">
        <v>575</v>
      </c>
      <c r="E254" s="225" t="s">
        <v>141</v>
      </c>
      <c r="F254" s="222">
        <v>5</v>
      </c>
      <c r="G254" s="277"/>
      <c r="H254" s="236">
        <f>TRUNC(F254 * G254, 2)</f>
        <v>0</v>
      </c>
      <c r="I254" s="263"/>
      <c r="J254" s="263"/>
      <c r="K254" s="263"/>
      <c r="L254" s="263"/>
      <c r="M254" s="263"/>
      <c r="N254" s="263"/>
      <c r="O254" s="263"/>
      <c r="P254" s="263"/>
      <c r="Q254" s="263"/>
      <c r="R254" s="263"/>
      <c r="S254" s="263"/>
      <c r="T254" s="263"/>
      <c r="U254" s="263"/>
      <c r="V254" s="263"/>
      <c r="W254" s="263"/>
      <c r="X254" s="263"/>
    </row>
    <row r="255" spans="1:24" ht="20.100000000000001" customHeight="1">
      <c r="A255" s="221" t="s">
        <v>576</v>
      </c>
      <c r="B255" s="222" t="s">
        <v>577</v>
      </c>
      <c r="C255" s="223" t="s">
        <v>662</v>
      </c>
      <c r="D255" s="224" t="s">
        <v>578</v>
      </c>
      <c r="E255" s="225" t="s">
        <v>141</v>
      </c>
      <c r="F255" s="222">
        <v>5</v>
      </c>
      <c r="G255" s="277"/>
      <c r="H255" s="236">
        <f>TRUNC(F255 * G255, 2)</f>
        <v>0</v>
      </c>
      <c r="I255" s="263"/>
      <c r="J255" s="263"/>
      <c r="K255" s="263"/>
      <c r="L255" s="263"/>
      <c r="M255" s="263"/>
      <c r="N255" s="263"/>
      <c r="O255" s="263"/>
      <c r="P255" s="263"/>
      <c r="Q255" s="263"/>
      <c r="R255" s="263"/>
      <c r="S255" s="263"/>
      <c r="T255" s="263"/>
      <c r="U255" s="263"/>
      <c r="V255" s="263"/>
      <c r="W255" s="263"/>
      <c r="X255" s="263"/>
    </row>
    <row r="256" spans="1:24" ht="20.100000000000001" customHeight="1">
      <c r="A256" s="221" t="s">
        <v>579</v>
      </c>
      <c r="B256" s="222" t="s">
        <v>580</v>
      </c>
      <c r="C256" s="223" t="s">
        <v>662</v>
      </c>
      <c r="D256" s="224" t="s">
        <v>581</v>
      </c>
      <c r="E256" s="225" t="s">
        <v>141</v>
      </c>
      <c r="F256" s="222">
        <v>15</v>
      </c>
      <c r="G256" s="277"/>
      <c r="H256" s="236">
        <f>TRUNC(F256 * G256, 2)</f>
        <v>0</v>
      </c>
      <c r="I256" s="263"/>
      <c r="J256" s="263"/>
      <c r="K256" s="263"/>
      <c r="L256" s="263"/>
      <c r="M256" s="263"/>
      <c r="N256" s="263"/>
      <c r="O256" s="263"/>
      <c r="P256" s="263"/>
      <c r="Q256" s="263"/>
      <c r="R256" s="263"/>
      <c r="S256" s="263"/>
      <c r="T256" s="263"/>
      <c r="U256" s="263"/>
      <c r="V256" s="263"/>
      <c r="W256" s="263"/>
      <c r="X256" s="263"/>
    </row>
    <row r="257" spans="1:24" s="39" customFormat="1" ht="32.25" customHeight="1">
      <c r="A257" s="232" t="s">
        <v>676</v>
      </c>
      <c r="B257" s="245"/>
      <c r="C257" s="246"/>
      <c r="D257" s="232" t="s">
        <v>678</v>
      </c>
      <c r="E257" s="246"/>
      <c r="F257" s="245"/>
      <c r="G257" s="244"/>
      <c r="H257" s="272">
        <f>SUM(H258:H260)</f>
        <v>0</v>
      </c>
      <c r="I257" s="263"/>
      <c r="J257" s="263"/>
      <c r="K257" s="263"/>
      <c r="L257" s="263"/>
      <c r="M257" s="263"/>
      <c r="N257" s="263"/>
      <c r="O257" s="263"/>
      <c r="P257" s="263"/>
      <c r="Q257" s="263"/>
      <c r="R257" s="263"/>
      <c r="S257" s="263"/>
      <c r="T257" s="263"/>
      <c r="U257" s="263"/>
      <c r="V257" s="263"/>
      <c r="W257" s="263"/>
      <c r="X257" s="263"/>
    </row>
    <row r="258" spans="1:24" s="39" customFormat="1" ht="20.100000000000001" customHeight="1">
      <c r="A258" s="221" t="s">
        <v>684</v>
      </c>
      <c r="B258" s="225" t="s">
        <v>726</v>
      </c>
      <c r="C258" s="223" t="s">
        <v>679</v>
      </c>
      <c r="D258" s="224" t="s">
        <v>680</v>
      </c>
      <c r="E258" s="225" t="s">
        <v>141</v>
      </c>
      <c r="F258" s="222">
        <v>1</v>
      </c>
      <c r="G258" s="277"/>
      <c r="H258" s="236">
        <f>TRUNC(F258 * G258, 2)</f>
        <v>0</v>
      </c>
      <c r="I258" s="263"/>
      <c r="J258" s="263"/>
      <c r="K258" s="263"/>
      <c r="L258" s="263"/>
      <c r="M258" s="263"/>
      <c r="N258" s="263"/>
      <c r="O258" s="263"/>
      <c r="P258" s="263"/>
      <c r="Q258" s="263"/>
      <c r="R258" s="263"/>
      <c r="S258" s="263"/>
      <c r="T258" s="263"/>
      <c r="U258" s="263"/>
      <c r="V258" s="263"/>
      <c r="W258" s="263"/>
      <c r="X258" s="263"/>
    </row>
    <row r="259" spans="1:24" s="39" customFormat="1" ht="20.100000000000001" customHeight="1">
      <c r="A259" s="221" t="s">
        <v>685</v>
      </c>
      <c r="B259" s="225" t="s">
        <v>726</v>
      </c>
      <c r="C259" s="223" t="s">
        <v>679</v>
      </c>
      <c r="D259" s="224" t="s">
        <v>681</v>
      </c>
      <c r="E259" s="225" t="s">
        <v>141</v>
      </c>
      <c r="F259" s="222">
        <v>1</v>
      </c>
      <c r="G259" s="277"/>
      <c r="H259" s="236">
        <f>TRUNC(F259 * G259, 2)</f>
        <v>0</v>
      </c>
      <c r="I259" s="263"/>
      <c r="J259" s="263"/>
      <c r="K259" s="263"/>
      <c r="L259" s="263"/>
      <c r="M259" s="263"/>
      <c r="N259" s="263"/>
      <c r="O259" s="263"/>
      <c r="P259" s="263"/>
      <c r="Q259" s="263"/>
      <c r="R259" s="263"/>
      <c r="S259" s="263"/>
      <c r="T259" s="263"/>
      <c r="U259" s="263"/>
      <c r="V259" s="263"/>
      <c r="W259" s="263"/>
      <c r="X259" s="263"/>
    </row>
    <row r="260" spans="1:24" s="39" customFormat="1" ht="20.100000000000001" customHeight="1">
      <c r="A260" s="221" t="s">
        <v>686</v>
      </c>
      <c r="B260" s="225" t="s">
        <v>726</v>
      </c>
      <c r="C260" s="223" t="s">
        <v>679</v>
      </c>
      <c r="D260" s="224" t="s">
        <v>682</v>
      </c>
      <c r="E260" s="225" t="s">
        <v>141</v>
      </c>
      <c r="F260" s="222">
        <v>1</v>
      </c>
      <c r="G260" s="277"/>
      <c r="H260" s="236">
        <f>TRUNC(F260 * G260, 2)</f>
        <v>0</v>
      </c>
      <c r="I260" s="263"/>
      <c r="J260" s="263"/>
      <c r="K260" s="263"/>
      <c r="L260" s="263"/>
      <c r="M260" s="263"/>
      <c r="N260" s="263"/>
      <c r="O260" s="263"/>
      <c r="P260" s="263"/>
      <c r="Q260" s="263"/>
      <c r="R260" s="263"/>
      <c r="S260" s="263"/>
      <c r="T260" s="263"/>
      <c r="U260" s="263"/>
      <c r="V260" s="263"/>
      <c r="W260" s="263"/>
      <c r="X260" s="263"/>
    </row>
    <row r="261" spans="1:24" ht="20.100000000000001" customHeight="1">
      <c r="A261" s="232" t="s">
        <v>683</v>
      </c>
      <c r="B261" s="232"/>
      <c r="C261" s="233"/>
      <c r="D261" s="232" t="s">
        <v>124</v>
      </c>
      <c r="E261" s="232"/>
      <c r="F261" s="234"/>
      <c r="G261" s="232"/>
      <c r="H261" s="272">
        <f>SUM(H262:H265)</f>
        <v>0</v>
      </c>
      <c r="I261" s="263"/>
      <c r="J261" s="263"/>
      <c r="K261" s="263"/>
      <c r="L261" s="263"/>
      <c r="M261" s="263"/>
      <c r="N261" s="263"/>
      <c r="O261" s="263"/>
      <c r="P261" s="263"/>
      <c r="Q261" s="263"/>
      <c r="R261" s="263"/>
      <c r="S261" s="263"/>
      <c r="T261" s="263"/>
      <c r="U261" s="263"/>
      <c r="V261" s="263"/>
      <c r="W261" s="263"/>
      <c r="X261" s="263"/>
    </row>
    <row r="262" spans="1:24" ht="30" customHeight="1">
      <c r="A262" s="221" t="s">
        <v>687</v>
      </c>
      <c r="B262" s="222" t="s">
        <v>582</v>
      </c>
      <c r="C262" s="223" t="s">
        <v>238</v>
      </c>
      <c r="D262" s="224" t="s">
        <v>691</v>
      </c>
      <c r="E262" s="225" t="s">
        <v>606</v>
      </c>
      <c r="F262" s="222">
        <v>300</v>
      </c>
      <c r="G262" s="277"/>
      <c r="H262" s="236">
        <f>TRUNC(F262 * G262, 2)</f>
        <v>0</v>
      </c>
      <c r="I262" s="263"/>
      <c r="J262" s="263"/>
      <c r="K262" s="263"/>
      <c r="L262" s="263"/>
      <c r="M262" s="263"/>
      <c r="N262" s="263"/>
      <c r="O262" s="263"/>
      <c r="P262" s="263"/>
      <c r="Q262" s="263"/>
      <c r="R262" s="263"/>
      <c r="S262" s="263"/>
      <c r="T262" s="263"/>
      <c r="U262" s="263"/>
      <c r="V262" s="263"/>
      <c r="W262" s="263"/>
      <c r="X262" s="263"/>
    </row>
    <row r="263" spans="1:24" ht="20.100000000000001" customHeight="1">
      <c r="A263" s="221" t="s">
        <v>688</v>
      </c>
      <c r="B263" s="222" t="s">
        <v>583</v>
      </c>
      <c r="C263" s="223" t="s">
        <v>238</v>
      </c>
      <c r="D263" s="224" t="s">
        <v>692</v>
      </c>
      <c r="E263" s="225" t="s">
        <v>606</v>
      </c>
      <c r="F263" s="222">
        <v>1760</v>
      </c>
      <c r="G263" s="277"/>
      <c r="H263" s="236">
        <f>TRUNC(F263 * G263, 2)</f>
        <v>0</v>
      </c>
      <c r="I263" s="263"/>
      <c r="J263" s="263"/>
      <c r="K263" s="263"/>
      <c r="L263" s="263"/>
      <c r="M263" s="263"/>
      <c r="N263" s="263"/>
      <c r="O263" s="263"/>
      <c r="P263" s="263"/>
      <c r="Q263" s="263"/>
      <c r="R263" s="263"/>
      <c r="S263" s="263"/>
      <c r="T263" s="263"/>
      <c r="U263" s="263"/>
      <c r="V263" s="263"/>
      <c r="W263" s="263"/>
      <c r="X263" s="263"/>
    </row>
    <row r="264" spans="1:24" ht="20.100000000000001" customHeight="1">
      <c r="A264" s="221" t="s">
        <v>689</v>
      </c>
      <c r="B264" s="222" t="s">
        <v>584</v>
      </c>
      <c r="C264" s="223" t="s">
        <v>238</v>
      </c>
      <c r="D264" s="224" t="s">
        <v>693</v>
      </c>
      <c r="E264" s="225" t="s">
        <v>606</v>
      </c>
      <c r="F264" s="222">
        <v>1740</v>
      </c>
      <c r="G264" s="277"/>
      <c r="H264" s="236">
        <f>TRUNC(F264 * G264, 2)</f>
        <v>0</v>
      </c>
      <c r="I264" s="263"/>
      <c r="J264" s="263"/>
      <c r="K264" s="263"/>
      <c r="L264" s="263"/>
      <c r="M264" s="263"/>
      <c r="N264" s="263"/>
      <c r="O264" s="263"/>
      <c r="P264" s="263"/>
      <c r="Q264" s="263"/>
      <c r="R264" s="263"/>
      <c r="S264" s="263"/>
      <c r="T264" s="263"/>
      <c r="U264" s="263"/>
      <c r="V264" s="263"/>
      <c r="W264" s="263"/>
      <c r="X264" s="263"/>
    </row>
    <row r="265" spans="1:24" ht="20.100000000000001" customHeight="1">
      <c r="A265" s="221" t="s">
        <v>690</v>
      </c>
      <c r="B265" s="222" t="s">
        <v>585</v>
      </c>
      <c r="C265" s="223" t="s">
        <v>302</v>
      </c>
      <c r="D265" s="224" t="s">
        <v>694</v>
      </c>
      <c r="E265" s="225" t="s">
        <v>606</v>
      </c>
      <c r="F265" s="222">
        <v>100</v>
      </c>
      <c r="G265" s="277"/>
      <c r="H265" s="236">
        <f>TRUNC(F265 * G265, 2)</f>
        <v>0</v>
      </c>
      <c r="I265" s="263"/>
      <c r="J265" s="263"/>
      <c r="K265" s="263"/>
      <c r="L265" s="263"/>
      <c r="M265" s="263"/>
      <c r="N265" s="263"/>
      <c r="O265" s="263"/>
      <c r="P265" s="263"/>
      <c r="Q265" s="263"/>
      <c r="R265" s="263"/>
      <c r="S265" s="263"/>
      <c r="T265" s="263"/>
      <c r="U265" s="263"/>
      <c r="V265" s="263"/>
      <c r="W265" s="263"/>
      <c r="X265" s="263"/>
    </row>
    <row r="266" spans="1:24" ht="20.100000000000001" customHeight="1">
      <c r="A266" s="228" t="s">
        <v>125</v>
      </c>
      <c r="B266" s="228"/>
      <c r="C266" s="229"/>
      <c r="D266" s="228" t="s">
        <v>126</v>
      </c>
      <c r="E266" s="228"/>
      <c r="F266" s="230"/>
      <c r="G266" s="228"/>
      <c r="H266" s="270">
        <f>SUM(H267)</f>
        <v>0</v>
      </c>
      <c r="I266" s="263"/>
      <c r="J266" s="263"/>
      <c r="K266" s="263"/>
      <c r="L266" s="263"/>
      <c r="M266" s="263"/>
      <c r="N266" s="263"/>
      <c r="O266" s="263"/>
      <c r="P266" s="263"/>
      <c r="Q266" s="263"/>
      <c r="R266" s="263"/>
      <c r="S266" s="263"/>
      <c r="T266" s="263"/>
      <c r="U266" s="263"/>
      <c r="V266" s="263"/>
      <c r="W266" s="263"/>
      <c r="X266" s="263"/>
    </row>
    <row r="267" spans="1:24" ht="20.100000000000001" customHeight="1">
      <c r="A267" s="219" t="s">
        <v>127</v>
      </c>
      <c r="B267" s="219"/>
      <c r="C267" s="226"/>
      <c r="D267" s="219" t="s">
        <v>128</v>
      </c>
      <c r="E267" s="219"/>
      <c r="F267" s="220"/>
      <c r="G267" s="219"/>
      <c r="H267" s="271">
        <f>SUM(H268:H269)</f>
        <v>0</v>
      </c>
      <c r="I267" s="263"/>
      <c r="J267" s="263"/>
      <c r="K267" s="263"/>
      <c r="L267" s="263"/>
      <c r="M267" s="263"/>
      <c r="N267" s="263"/>
      <c r="O267" s="263"/>
      <c r="P267" s="263"/>
      <c r="Q267" s="263"/>
      <c r="R267" s="263"/>
      <c r="S267" s="263"/>
      <c r="T267" s="263"/>
      <c r="U267" s="263"/>
      <c r="V267" s="263"/>
      <c r="W267" s="263"/>
      <c r="X267" s="263"/>
    </row>
    <row r="268" spans="1:24" ht="20.100000000000001" customHeight="1">
      <c r="A268" s="224" t="s">
        <v>586</v>
      </c>
      <c r="B268" s="222" t="s">
        <v>587</v>
      </c>
      <c r="C268" s="223" t="s">
        <v>662</v>
      </c>
      <c r="D268" s="224" t="s">
        <v>588</v>
      </c>
      <c r="E268" s="225" t="s">
        <v>156</v>
      </c>
      <c r="F268" s="222">
        <v>180</v>
      </c>
      <c r="G268" s="277"/>
      <c r="H268" s="236">
        <f>TRUNC(F268 * G268, 2)</f>
        <v>0</v>
      </c>
      <c r="I268" s="263"/>
      <c r="J268" s="263"/>
      <c r="K268" s="263"/>
      <c r="L268" s="263"/>
      <c r="M268" s="263"/>
      <c r="N268" s="263"/>
      <c r="O268" s="263"/>
      <c r="P268" s="263"/>
      <c r="Q268" s="263"/>
      <c r="R268" s="263"/>
      <c r="S268" s="263"/>
      <c r="T268" s="263"/>
      <c r="U268" s="263"/>
      <c r="V268" s="263"/>
      <c r="W268" s="263"/>
      <c r="X268" s="263"/>
    </row>
    <row r="269" spans="1:24" ht="20.100000000000001" customHeight="1">
      <c r="A269" s="224" t="s">
        <v>589</v>
      </c>
      <c r="B269" s="222" t="s">
        <v>443</v>
      </c>
      <c r="C269" s="223" t="s">
        <v>662</v>
      </c>
      <c r="D269" s="224" t="s">
        <v>444</v>
      </c>
      <c r="E269" s="225" t="s">
        <v>156</v>
      </c>
      <c r="F269" s="222">
        <v>326</v>
      </c>
      <c r="G269" s="277"/>
      <c r="H269" s="236">
        <f>TRUNC(F269 * G269, 2)</f>
        <v>0</v>
      </c>
      <c r="I269" s="263"/>
      <c r="J269" s="263"/>
      <c r="K269" s="263"/>
      <c r="L269" s="263"/>
      <c r="M269" s="263"/>
      <c r="N269" s="263"/>
      <c r="O269" s="263"/>
      <c r="P269" s="263"/>
      <c r="Q269" s="263"/>
      <c r="R269" s="263"/>
      <c r="S269" s="263"/>
      <c r="T269" s="263"/>
      <c r="U269" s="263"/>
      <c r="V269" s="263"/>
      <c r="W269" s="263"/>
      <c r="X269" s="263"/>
    </row>
    <row r="270" spans="1:24" ht="20.100000000000001" customHeight="1">
      <c r="A270" s="228" t="s">
        <v>129</v>
      </c>
      <c r="B270" s="228"/>
      <c r="C270" s="229"/>
      <c r="D270" s="228" t="s">
        <v>130</v>
      </c>
      <c r="E270" s="228"/>
      <c r="F270" s="230"/>
      <c r="G270" s="228"/>
      <c r="H270" s="270">
        <f>SUM(H271)</f>
        <v>0</v>
      </c>
      <c r="I270" s="263"/>
      <c r="J270" s="263"/>
      <c r="K270" s="263"/>
      <c r="L270" s="263"/>
      <c r="M270" s="263"/>
      <c r="N270" s="263"/>
      <c r="O270" s="263"/>
      <c r="P270" s="263"/>
      <c r="Q270" s="263"/>
      <c r="R270" s="263"/>
      <c r="S270" s="263"/>
      <c r="T270" s="263"/>
      <c r="U270" s="263"/>
      <c r="V270" s="263"/>
      <c r="W270" s="263"/>
      <c r="X270" s="263"/>
    </row>
    <row r="271" spans="1:24" ht="20.100000000000001" customHeight="1">
      <c r="A271" s="232" t="s">
        <v>131</v>
      </c>
      <c r="B271" s="232"/>
      <c r="C271" s="233"/>
      <c r="D271" s="232" t="s">
        <v>132</v>
      </c>
      <c r="E271" s="232"/>
      <c r="F271" s="234"/>
      <c r="G271" s="232"/>
      <c r="H271" s="272">
        <f>SUM(H272:H276)</f>
        <v>0</v>
      </c>
      <c r="I271" s="263"/>
      <c r="J271" s="263"/>
      <c r="K271" s="263"/>
      <c r="L271" s="263"/>
      <c r="M271" s="263"/>
      <c r="N271" s="263"/>
      <c r="O271" s="263"/>
      <c r="P271" s="263"/>
      <c r="Q271" s="263"/>
      <c r="R271" s="263"/>
      <c r="S271" s="263"/>
      <c r="T271" s="263"/>
      <c r="U271" s="263"/>
      <c r="V271" s="263"/>
      <c r="W271" s="263"/>
      <c r="X271" s="263"/>
    </row>
    <row r="272" spans="1:24" ht="20.100000000000001" customHeight="1">
      <c r="A272" s="224" t="s">
        <v>590</v>
      </c>
      <c r="B272" s="227" t="s">
        <v>591</v>
      </c>
      <c r="C272" s="223" t="s">
        <v>661</v>
      </c>
      <c r="D272" s="224" t="s">
        <v>592</v>
      </c>
      <c r="E272" s="225" t="s">
        <v>593</v>
      </c>
      <c r="F272" s="222">
        <v>4.5100000000000001E-2</v>
      </c>
      <c r="G272" s="277"/>
      <c r="H272" s="236">
        <f>TRUNC(F272 * G272, 2)</f>
        <v>0</v>
      </c>
      <c r="I272" s="263"/>
      <c r="J272" s="263"/>
      <c r="K272" s="263"/>
      <c r="L272" s="263"/>
      <c r="M272" s="263"/>
      <c r="N272" s="263"/>
      <c r="O272" s="263"/>
      <c r="P272" s="263"/>
      <c r="Q272" s="263"/>
      <c r="R272" s="263"/>
      <c r="S272" s="263"/>
      <c r="T272" s="263"/>
      <c r="U272" s="263"/>
      <c r="V272" s="263"/>
      <c r="W272" s="263"/>
      <c r="X272" s="263"/>
    </row>
    <row r="273" spans="1:24" ht="20.100000000000001" customHeight="1">
      <c r="A273" s="224" t="s">
        <v>594</v>
      </c>
      <c r="B273" s="227" t="s">
        <v>595</v>
      </c>
      <c r="C273" s="223" t="s">
        <v>661</v>
      </c>
      <c r="D273" s="224" t="s">
        <v>596</v>
      </c>
      <c r="E273" s="225" t="s">
        <v>593</v>
      </c>
      <c r="F273" s="222">
        <v>5.6399999999999999E-2</v>
      </c>
      <c r="G273" s="277"/>
      <c r="H273" s="236">
        <f>TRUNC(F273 * G273, 2)</f>
        <v>0</v>
      </c>
      <c r="I273" s="263"/>
      <c r="J273" s="263"/>
      <c r="K273" s="263"/>
      <c r="L273" s="263"/>
      <c r="M273" s="263"/>
      <c r="N273" s="263"/>
      <c r="O273" s="263"/>
      <c r="P273" s="263"/>
      <c r="Q273" s="263"/>
      <c r="R273" s="263"/>
      <c r="S273" s="263"/>
      <c r="T273" s="263"/>
      <c r="U273" s="263"/>
      <c r="V273" s="263"/>
      <c r="W273" s="263"/>
      <c r="X273" s="263"/>
    </row>
    <row r="274" spans="1:24" ht="20.100000000000001" customHeight="1">
      <c r="A274" s="224" t="s">
        <v>597</v>
      </c>
      <c r="B274" s="227" t="s">
        <v>598</v>
      </c>
      <c r="C274" s="223" t="s">
        <v>661</v>
      </c>
      <c r="D274" s="224" t="s">
        <v>599</v>
      </c>
      <c r="E274" s="225" t="s">
        <v>593</v>
      </c>
      <c r="F274" s="222">
        <v>0.03</v>
      </c>
      <c r="G274" s="277"/>
      <c r="H274" s="236">
        <f>TRUNC(F274 * G274, 2)</f>
        <v>0</v>
      </c>
      <c r="I274" s="263"/>
      <c r="J274" s="263"/>
      <c r="K274" s="263"/>
      <c r="L274" s="263"/>
      <c r="M274" s="263"/>
      <c r="N274" s="263"/>
      <c r="O274" s="263"/>
      <c r="P274" s="263"/>
      <c r="Q274" s="263"/>
      <c r="R274" s="263"/>
      <c r="S274" s="263"/>
      <c r="T274" s="263"/>
      <c r="U274" s="263"/>
      <c r="V274" s="263"/>
      <c r="W274" s="263"/>
      <c r="X274" s="263"/>
    </row>
    <row r="275" spans="1:24" ht="20.100000000000001" customHeight="1">
      <c r="A275" s="224" t="s">
        <v>600</v>
      </c>
      <c r="B275" s="227" t="s">
        <v>601</v>
      </c>
      <c r="C275" s="223" t="s">
        <v>661</v>
      </c>
      <c r="D275" s="224" t="s">
        <v>602</v>
      </c>
      <c r="E275" s="225" t="s">
        <v>593</v>
      </c>
      <c r="F275" s="222">
        <v>6.0000000000000001E-3</v>
      </c>
      <c r="G275" s="277"/>
      <c r="H275" s="236">
        <f>TRUNC(F275 * G275, 2)</f>
        <v>0</v>
      </c>
      <c r="I275" s="263"/>
      <c r="J275" s="263"/>
      <c r="K275" s="263"/>
      <c r="L275" s="263"/>
      <c r="M275" s="263"/>
      <c r="N275" s="263"/>
      <c r="O275" s="263"/>
      <c r="P275" s="263"/>
      <c r="Q275" s="263"/>
      <c r="R275" s="263"/>
      <c r="S275" s="263"/>
      <c r="T275" s="263"/>
      <c r="U275" s="263"/>
      <c r="V275" s="263"/>
      <c r="W275" s="263"/>
      <c r="X275" s="263"/>
    </row>
    <row r="276" spans="1:24" ht="20.100000000000001" customHeight="1">
      <c r="A276" s="224" t="s">
        <v>603</v>
      </c>
      <c r="B276" s="227" t="s">
        <v>604</v>
      </c>
      <c r="C276" s="223" t="s">
        <v>661</v>
      </c>
      <c r="D276" s="224" t="s">
        <v>605</v>
      </c>
      <c r="E276" s="225" t="s">
        <v>593</v>
      </c>
      <c r="F276" s="222">
        <v>7.0000000000000001E-3</v>
      </c>
      <c r="G276" s="277"/>
      <c r="H276" s="236">
        <f>TRUNC(F276 * G276, 2)</f>
        <v>0</v>
      </c>
      <c r="I276" s="263"/>
      <c r="J276" s="263"/>
      <c r="K276" s="263"/>
      <c r="L276" s="263"/>
      <c r="M276" s="263"/>
      <c r="N276" s="263"/>
      <c r="O276" s="263"/>
      <c r="P276" s="263"/>
      <c r="Q276" s="263"/>
      <c r="R276" s="263"/>
      <c r="S276" s="263"/>
      <c r="T276" s="263"/>
      <c r="U276" s="263"/>
      <c r="V276" s="263"/>
      <c r="W276" s="263"/>
      <c r="X276" s="263"/>
    </row>
    <row r="277" spans="1:24" s="81" customFormat="1" ht="20.100000000000001" customHeight="1">
      <c r="A277" s="300"/>
      <c r="B277" s="213"/>
      <c r="C277" s="213"/>
      <c r="D277" s="213"/>
      <c r="E277" s="213"/>
      <c r="F277" s="213"/>
      <c r="G277" s="213"/>
      <c r="H277" s="169"/>
      <c r="I277" s="263"/>
      <c r="J277" s="263"/>
      <c r="K277" s="263"/>
      <c r="L277" s="263"/>
      <c r="M277" s="263"/>
      <c r="N277" s="263"/>
      <c r="O277" s="263"/>
      <c r="P277" s="263"/>
      <c r="Q277" s="263"/>
      <c r="R277" s="263"/>
      <c r="S277" s="263"/>
      <c r="T277" s="263"/>
      <c r="U277" s="263"/>
      <c r="V277" s="263"/>
      <c r="W277" s="263"/>
      <c r="X277" s="263"/>
    </row>
    <row r="278" spans="1:24" ht="24" customHeight="1">
      <c r="A278" s="273" t="s">
        <v>778</v>
      </c>
      <c r="B278" s="268"/>
      <c r="C278" s="268"/>
      <c r="D278" s="268"/>
      <c r="E278" s="274"/>
      <c r="F278" s="268"/>
      <c r="G278" s="268"/>
      <c r="H278" s="272">
        <f>SUM(H8+H29+H33+H56+H60+H67+H70+H85+H123+H129+H140+H143+H150+H165+H225+H234+H251+H266+H270)</f>
        <v>0</v>
      </c>
      <c r="I278" s="263"/>
      <c r="J278" s="263"/>
      <c r="K278" s="263"/>
      <c r="L278" s="263"/>
      <c r="M278" s="263"/>
      <c r="N278" s="263"/>
      <c r="O278" s="263"/>
      <c r="P278" s="263"/>
      <c r="Q278" s="263"/>
      <c r="R278" s="263"/>
      <c r="S278" s="263"/>
      <c r="T278" s="263"/>
      <c r="U278" s="263"/>
      <c r="V278" s="263"/>
      <c r="W278" s="263"/>
      <c r="X278" s="263"/>
    </row>
    <row r="279" spans="1:24" ht="24" customHeight="1">
      <c r="A279" s="275" t="s">
        <v>777</v>
      </c>
      <c r="B279" s="276"/>
      <c r="C279" s="276"/>
      <c r="D279" s="276"/>
      <c r="E279" s="282"/>
      <c r="F279" s="283"/>
      <c r="G279" s="283"/>
      <c r="H279" s="272">
        <f>H278*E279</f>
        <v>0</v>
      </c>
      <c r="I279" s="263"/>
      <c r="J279" s="263"/>
      <c r="K279" s="263"/>
      <c r="L279" s="263"/>
      <c r="M279" s="263"/>
      <c r="N279" s="263"/>
      <c r="O279" s="263"/>
      <c r="P279" s="263"/>
      <c r="Q279" s="263"/>
      <c r="R279" s="263"/>
      <c r="S279" s="263"/>
      <c r="T279" s="263"/>
      <c r="U279" s="263"/>
      <c r="V279" s="263"/>
      <c r="W279" s="263"/>
      <c r="X279" s="263"/>
    </row>
    <row r="280" spans="1:24" ht="24" customHeight="1">
      <c r="A280" s="275" t="s">
        <v>779</v>
      </c>
      <c r="B280" s="276"/>
      <c r="C280" s="276"/>
      <c r="D280" s="276"/>
      <c r="E280" s="274"/>
      <c r="F280" s="268"/>
      <c r="G280" s="268"/>
      <c r="H280" s="272">
        <f>SUM(H278+H279)</f>
        <v>0</v>
      </c>
      <c r="I280" s="263"/>
      <c r="J280" s="263"/>
      <c r="K280" s="263"/>
      <c r="L280" s="263"/>
      <c r="M280" s="263"/>
      <c r="N280" s="263"/>
      <c r="O280" s="263"/>
      <c r="P280" s="263"/>
      <c r="Q280" s="263"/>
      <c r="R280" s="263"/>
      <c r="S280" s="263"/>
      <c r="T280" s="263"/>
      <c r="U280" s="263"/>
      <c r="V280" s="263"/>
      <c r="W280" s="263"/>
      <c r="X280" s="263"/>
    </row>
    <row r="281" spans="1:24" ht="28.5" customHeight="1">
      <c r="A281" s="247"/>
      <c r="B281" s="247"/>
      <c r="C281" s="247"/>
      <c r="D281" s="247"/>
      <c r="E281" s="247"/>
      <c r="F281" s="247"/>
      <c r="G281" s="247"/>
      <c r="H281" s="247"/>
      <c r="I281" s="263"/>
      <c r="J281" s="263"/>
      <c r="K281" s="263"/>
      <c r="L281" s="263"/>
      <c r="M281" s="263"/>
      <c r="N281" s="263"/>
      <c r="O281" s="263"/>
      <c r="P281" s="263"/>
      <c r="Q281" s="263"/>
      <c r="R281" s="263"/>
      <c r="S281" s="263"/>
      <c r="T281" s="263"/>
      <c r="U281" s="263"/>
      <c r="V281" s="263"/>
      <c r="W281" s="263"/>
      <c r="X281" s="263"/>
    </row>
    <row r="282" spans="1:24" ht="31.5" customHeight="1">
      <c r="A282" s="248" t="s">
        <v>767</v>
      </c>
      <c r="B282" s="249"/>
      <c r="C282" s="250" t="s">
        <v>133</v>
      </c>
      <c r="D282" s="250" t="s">
        <v>1</v>
      </c>
      <c r="E282" s="250" t="s">
        <v>134</v>
      </c>
      <c r="F282" s="250" t="s">
        <v>608</v>
      </c>
      <c r="G282" s="251" t="s">
        <v>768</v>
      </c>
      <c r="H282" s="252"/>
      <c r="I282" s="263"/>
      <c r="J282" s="263"/>
      <c r="K282" s="263"/>
      <c r="L282" s="263"/>
      <c r="M282" s="263"/>
      <c r="N282" s="263"/>
      <c r="O282" s="263"/>
      <c r="P282" s="263"/>
      <c r="Q282" s="263"/>
      <c r="R282" s="263"/>
      <c r="S282" s="263"/>
      <c r="T282" s="263"/>
      <c r="U282" s="263"/>
      <c r="V282" s="263"/>
      <c r="W282" s="263"/>
      <c r="X282" s="263"/>
    </row>
    <row r="283" spans="1:24" ht="24.75" customHeight="1">
      <c r="A283" s="253"/>
      <c r="B283" s="254"/>
      <c r="C283" s="255" t="s">
        <v>763</v>
      </c>
      <c r="D283" s="224" t="s">
        <v>195</v>
      </c>
      <c r="E283" s="255" t="s">
        <v>662</v>
      </c>
      <c r="F283" s="255" t="s">
        <v>196</v>
      </c>
      <c r="G283" s="256">
        <f>G31</f>
        <v>0</v>
      </c>
      <c r="H283" s="257"/>
      <c r="I283" s="263"/>
      <c r="J283" s="263"/>
      <c r="K283" s="263"/>
      <c r="L283" s="263"/>
      <c r="M283" s="263"/>
      <c r="N283" s="263"/>
      <c r="O283" s="263"/>
      <c r="P283" s="263"/>
      <c r="Q283" s="263"/>
      <c r="R283" s="263"/>
      <c r="S283" s="263"/>
      <c r="T283" s="263"/>
      <c r="U283" s="263"/>
      <c r="V283" s="263"/>
      <c r="W283" s="263"/>
      <c r="X283" s="263"/>
    </row>
    <row r="284" spans="1:24">
      <c r="A284" s="258"/>
      <c r="B284" s="254"/>
      <c r="C284" s="255" t="s">
        <v>764</v>
      </c>
      <c r="D284" s="221" t="s">
        <v>286</v>
      </c>
      <c r="E284" s="255" t="s">
        <v>662</v>
      </c>
      <c r="F284" s="255" t="s">
        <v>156</v>
      </c>
      <c r="G284" s="256">
        <f>G74</f>
        <v>0</v>
      </c>
      <c r="H284" s="257"/>
      <c r="I284" s="263"/>
      <c r="J284" s="263"/>
      <c r="K284" s="263"/>
      <c r="L284" s="263"/>
      <c r="M284" s="263"/>
      <c r="N284" s="263"/>
      <c r="O284" s="263"/>
      <c r="P284" s="263"/>
      <c r="Q284" s="263"/>
      <c r="R284" s="263"/>
      <c r="S284" s="263"/>
      <c r="T284" s="263"/>
      <c r="U284" s="263"/>
      <c r="V284" s="263"/>
      <c r="W284" s="263"/>
      <c r="X284" s="263"/>
    </row>
    <row r="285" spans="1:24">
      <c r="A285" s="259"/>
      <c r="B285" s="254"/>
      <c r="C285" s="255" t="s">
        <v>765</v>
      </c>
      <c r="D285" s="238" t="s">
        <v>455</v>
      </c>
      <c r="E285" s="255" t="s">
        <v>662</v>
      </c>
      <c r="F285" s="255" t="s">
        <v>156</v>
      </c>
      <c r="G285" s="256">
        <f>G82</f>
        <v>0</v>
      </c>
      <c r="H285" s="257"/>
      <c r="I285" s="263"/>
      <c r="J285" s="263"/>
      <c r="K285" s="263"/>
      <c r="L285" s="263"/>
      <c r="M285" s="263"/>
      <c r="N285" s="263"/>
      <c r="O285" s="263"/>
      <c r="P285" s="263"/>
      <c r="Q285" s="263"/>
      <c r="R285" s="263"/>
      <c r="S285" s="263"/>
      <c r="T285" s="263"/>
      <c r="U285" s="263"/>
      <c r="V285" s="263"/>
      <c r="W285" s="263"/>
      <c r="X285" s="263"/>
    </row>
    <row r="286" spans="1:24">
      <c r="A286" s="260"/>
      <c r="B286" s="254"/>
      <c r="C286" s="255" t="s">
        <v>668</v>
      </c>
      <c r="D286" s="261" t="s">
        <v>766</v>
      </c>
      <c r="E286" s="255" t="s">
        <v>166</v>
      </c>
      <c r="F286" s="255" t="s">
        <v>156</v>
      </c>
      <c r="G286" s="256">
        <f>G229</f>
        <v>0</v>
      </c>
      <c r="H286" s="257"/>
      <c r="I286" s="263"/>
      <c r="J286" s="263"/>
      <c r="K286" s="263"/>
      <c r="L286" s="263"/>
      <c r="M286" s="263"/>
      <c r="N286" s="263"/>
      <c r="O286" s="263"/>
      <c r="P286" s="263"/>
      <c r="Q286" s="263"/>
      <c r="R286" s="263"/>
      <c r="S286" s="263"/>
      <c r="T286" s="263"/>
      <c r="U286" s="263"/>
      <c r="V286" s="263"/>
      <c r="W286" s="263"/>
      <c r="X286" s="263"/>
    </row>
    <row r="287" spans="1:24">
      <c r="A287" s="262"/>
      <c r="B287" s="263"/>
      <c r="C287" s="263"/>
      <c r="D287" s="263"/>
      <c r="E287" s="263"/>
      <c r="F287" s="263"/>
      <c r="G287" s="263"/>
      <c r="H287" s="263"/>
      <c r="I287" s="263"/>
      <c r="J287" s="263"/>
      <c r="K287" s="263"/>
      <c r="L287" s="263"/>
      <c r="M287" s="263"/>
      <c r="N287" s="263"/>
      <c r="O287" s="263"/>
      <c r="P287" s="263"/>
      <c r="Q287" s="263"/>
      <c r="R287" s="263"/>
      <c r="S287" s="263"/>
      <c r="T287" s="263"/>
    </row>
    <row r="288" spans="1:24">
      <c r="A288" s="263"/>
      <c r="B288" s="263"/>
      <c r="C288" s="263"/>
      <c r="D288" s="263"/>
      <c r="E288" s="263"/>
      <c r="F288" s="263"/>
      <c r="G288" s="263"/>
      <c r="H288" s="263"/>
      <c r="I288" s="263"/>
      <c r="J288" s="263"/>
      <c r="K288" s="263"/>
      <c r="L288" s="263"/>
      <c r="M288" s="263"/>
      <c r="N288" s="263"/>
      <c r="O288" s="263"/>
      <c r="P288" s="263"/>
      <c r="Q288" s="263"/>
      <c r="R288" s="263"/>
      <c r="S288" s="263"/>
      <c r="T288" s="263"/>
    </row>
    <row r="289" spans="1:20">
      <c r="A289" s="263"/>
      <c r="B289" s="263"/>
      <c r="C289" s="263"/>
      <c r="D289" s="263"/>
      <c r="E289" s="263"/>
      <c r="F289" s="263"/>
      <c r="G289" s="263"/>
      <c r="H289" s="263"/>
      <c r="I289" s="263"/>
      <c r="J289" s="263"/>
      <c r="K289" s="263"/>
      <c r="L289" s="263"/>
      <c r="M289" s="263"/>
      <c r="N289" s="263"/>
      <c r="O289" s="263"/>
      <c r="P289" s="263"/>
      <c r="Q289" s="263"/>
      <c r="R289" s="263"/>
      <c r="S289" s="263"/>
      <c r="T289" s="263"/>
    </row>
    <row r="290" spans="1:20">
      <c r="A290" s="263"/>
      <c r="B290" s="263"/>
      <c r="C290" s="263"/>
      <c r="D290" s="263"/>
      <c r="E290" s="263"/>
      <c r="F290" s="263"/>
      <c r="G290" s="263"/>
      <c r="H290" s="263"/>
      <c r="I290" s="263"/>
      <c r="J290" s="263"/>
      <c r="K290" s="263"/>
      <c r="L290" s="263"/>
      <c r="M290" s="263"/>
      <c r="N290" s="263"/>
      <c r="O290" s="263"/>
      <c r="P290" s="263"/>
      <c r="Q290" s="263"/>
      <c r="R290" s="263"/>
      <c r="S290" s="263"/>
      <c r="T290" s="263"/>
    </row>
    <row r="291" spans="1:20">
      <c r="A291" s="263"/>
      <c r="B291" s="263"/>
      <c r="C291" s="263"/>
      <c r="D291" s="263"/>
      <c r="E291" s="263"/>
      <c r="F291" s="263"/>
      <c r="G291" s="263"/>
      <c r="H291" s="263"/>
      <c r="I291" s="263"/>
      <c r="J291" s="263"/>
      <c r="K291" s="263"/>
      <c r="L291" s="263"/>
      <c r="M291" s="263"/>
      <c r="N291" s="263"/>
      <c r="O291" s="263"/>
      <c r="P291" s="263"/>
      <c r="Q291" s="263"/>
      <c r="R291" s="263"/>
      <c r="S291" s="263"/>
      <c r="T291" s="263"/>
    </row>
    <row r="292" spans="1:20">
      <c r="A292" s="263"/>
      <c r="B292" s="263"/>
      <c r="C292" s="263"/>
      <c r="D292" s="263"/>
      <c r="E292" s="263"/>
      <c r="F292" s="263"/>
      <c r="G292" s="263"/>
      <c r="H292" s="263"/>
      <c r="I292" s="263"/>
      <c r="J292" s="263"/>
      <c r="K292" s="263"/>
      <c r="L292" s="263"/>
      <c r="M292" s="263"/>
      <c r="N292" s="263"/>
      <c r="O292" s="263"/>
      <c r="P292" s="263"/>
      <c r="Q292" s="263"/>
      <c r="R292" s="263"/>
      <c r="S292" s="263"/>
      <c r="T292" s="263"/>
    </row>
    <row r="293" spans="1:20">
      <c r="A293" s="263"/>
      <c r="B293" s="263"/>
      <c r="C293" s="263"/>
      <c r="D293" s="263"/>
      <c r="E293" s="263"/>
      <c r="F293" s="263"/>
      <c r="G293" s="263"/>
      <c r="H293" s="263"/>
      <c r="I293" s="263"/>
      <c r="J293" s="263"/>
      <c r="K293" s="263"/>
      <c r="L293" s="263"/>
      <c r="M293" s="263"/>
      <c r="N293" s="263"/>
      <c r="O293" s="263"/>
      <c r="P293" s="263"/>
      <c r="Q293" s="263"/>
      <c r="R293" s="263"/>
      <c r="S293" s="263"/>
      <c r="T293" s="263"/>
    </row>
    <row r="294" spans="1:20">
      <c r="A294" s="263"/>
      <c r="B294" s="263"/>
      <c r="C294" s="263"/>
      <c r="D294" s="263"/>
      <c r="E294" s="263"/>
      <c r="F294" s="263"/>
      <c r="G294" s="263"/>
      <c r="H294" s="263"/>
      <c r="I294" s="263"/>
      <c r="J294" s="263"/>
      <c r="K294" s="263"/>
      <c r="L294" s="263"/>
      <c r="M294" s="263"/>
      <c r="N294" s="263"/>
      <c r="O294" s="263"/>
      <c r="P294" s="263"/>
      <c r="Q294" s="263"/>
      <c r="R294" s="263"/>
      <c r="S294" s="263"/>
      <c r="T294" s="263"/>
    </row>
    <row r="295" spans="1:20">
      <c r="A295" s="263"/>
      <c r="B295" s="263"/>
      <c r="C295" s="263"/>
      <c r="D295" s="263"/>
      <c r="E295" s="263"/>
      <c r="F295" s="263"/>
      <c r="G295" s="263"/>
      <c r="H295" s="263"/>
      <c r="I295" s="263"/>
      <c r="J295" s="263"/>
      <c r="K295" s="263"/>
      <c r="L295" s="263"/>
      <c r="M295" s="263"/>
      <c r="N295" s="263"/>
      <c r="O295" s="263"/>
      <c r="P295" s="263"/>
      <c r="Q295" s="263"/>
      <c r="R295" s="263"/>
      <c r="S295" s="263"/>
      <c r="T295" s="263"/>
    </row>
    <row r="296" spans="1:20">
      <c r="A296" s="263"/>
      <c r="B296" s="263"/>
      <c r="C296" s="263"/>
      <c r="D296" s="263"/>
      <c r="E296" s="263"/>
      <c r="F296" s="263"/>
      <c r="G296" s="263"/>
      <c r="H296" s="263"/>
      <c r="I296" s="263"/>
      <c r="J296" s="263"/>
      <c r="K296" s="263"/>
      <c r="L296" s="263"/>
      <c r="M296" s="263"/>
      <c r="N296" s="263"/>
      <c r="O296" s="263"/>
      <c r="P296" s="263"/>
      <c r="Q296" s="263"/>
      <c r="R296" s="263"/>
      <c r="S296" s="263"/>
      <c r="T296" s="263"/>
    </row>
    <row r="297" spans="1:20">
      <c r="A297" s="263"/>
      <c r="B297" s="263"/>
      <c r="C297" s="263"/>
      <c r="D297" s="263"/>
      <c r="E297" s="263"/>
      <c r="F297" s="263"/>
      <c r="G297" s="263"/>
      <c r="H297" s="263"/>
      <c r="I297" s="263"/>
      <c r="J297" s="263"/>
      <c r="K297" s="263"/>
      <c r="L297" s="263"/>
      <c r="M297" s="263"/>
      <c r="N297" s="263"/>
      <c r="O297" s="263"/>
      <c r="P297" s="263"/>
      <c r="Q297" s="263"/>
      <c r="R297" s="263"/>
      <c r="S297" s="263"/>
      <c r="T297" s="263"/>
    </row>
    <row r="298" spans="1:20">
      <c r="A298" s="263"/>
      <c r="B298" s="263"/>
      <c r="C298" s="263"/>
      <c r="D298" s="263"/>
      <c r="E298" s="263"/>
      <c r="F298" s="263"/>
      <c r="G298" s="263"/>
      <c r="H298" s="263"/>
      <c r="I298" s="263"/>
      <c r="J298" s="263"/>
      <c r="K298" s="263"/>
      <c r="L298" s="263"/>
      <c r="M298" s="263"/>
      <c r="N298" s="263"/>
      <c r="O298" s="263"/>
      <c r="P298" s="263"/>
      <c r="Q298" s="263"/>
      <c r="R298" s="263"/>
      <c r="S298" s="263"/>
      <c r="T298" s="263"/>
    </row>
    <row r="299" spans="1:20">
      <c r="A299" s="263"/>
      <c r="B299" s="263"/>
      <c r="C299" s="263"/>
      <c r="D299" s="263"/>
      <c r="E299" s="263"/>
      <c r="F299" s="263"/>
      <c r="G299" s="263"/>
      <c r="H299" s="263"/>
      <c r="I299" s="263"/>
      <c r="J299" s="263"/>
      <c r="K299" s="263"/>
      <c r="L299" s="263"/>
      <c r="M299" s="263"/>
      <c r="N299" s="263"/>
      <c r="O299" s="263"/>
      <c r="P299" s="263"/>
      <c r="Q299" s="263"/>
      <c r="R299" s="263"/>
      <c r="S299" s="263"/>
      <c r="T299" s="263"/>
    </row>
    <row r="300" spans="1:20">
      <c r="A300" s="263"/>
      <c r="B300" s="263"/>
      <c r="C300" s="263"/>
      <c r="D300" s="263"/>
      <c r="E300" s="263"/>
      <c r="F300" s="263"/>
      <c r="G300" s="263"/>
      <c r="H300" s="263"/>
      <c r="I300" s="263"/>
      <c r="J300" s="263"/>
      <c r="K300" s="263"/>
      <c r="L300" s="263"/>
      <c r="M300" s="263"/>
      <c r="N300" s="263"/>
      <c r="O300" s="263"/>
      <c r="P300" s="263"/>
      <c r="Q300" s="263"/>
      <c r="R300" s="263"/>
      <c r="S300" s="263"/>
      <c r="T300" s="263"/>
    </row>
    <row r="301" spans="1:20">
      <c r="A301" s="263"/>
      <c r="B301" s="263"/>
      <c r="C301" s="263"/>
      <c r="D301" s="263"/>
      <c r="E301" s="263"/>
      <c r="F301" s="263"/>
      <c r="G301" s="263"/>
      <c r="H301" s="263"/>
      <c r="I301" s="263"/>
      <c r="J301" s="263"/>
      <c r="K301" s="263"/>
      <c r="L301" s="263"/>
      <c r="M301" s="263"/>
      <c r="N301" s="263"/>
      <c r="O301" s="263"/>
      <c r="P301" s="263"/>
      <c r="Q301" s="263"/>
      <c r="R301" s="263"/>
      <c r="S301" s="263"/>
      <c r="T301" s="263"/>
    </row>
  </sheetData>
  <sheetProtection password="B4A8" sheet="1" objects="1" scenarios="1" selectLockedCells="1"/>
  <mergeCells count="25">
    <mergeCell ref="A5:H5"/>
    <mergeCell ref="A6:H6"/>
    <mergeCell ref="I1:X286"/>
    <mergeCell ref="E278:G278"/>
    <mergeCell ref="E279:G279"/>
    <mergeCell ref="E280:G280"/>
    <mergeCell ref="A278:D278"/>
    <mergeCell ref="A279:D279"/>
    <mergeCell ref="A280:D280"/>
    <mergeCell ref="A277:H277"/>
    <mergeCell ref="A287:T301"/>
    <mergeCell ref="A4:H4"/>
    <mergeCell ref="A286:B286"/>
    <mergeCell ref="A282:B282"/>
    <mergeCell ref="G283:H283"/>
    <mergeCell ref="G284:H284"/>
    <mergeCell ref="G285:H285"/>
    <mergeCell ref="G286:H286"/>
    <mergeCell ref="G282:H282"/>
    <mergeCell ref="A283:B283"/>
    <mergeCell ref="A284:B284"/>
    <mergeCell ref="A285:B285"/>
    <mergeCell ref="A1:H1"/>
    <mergeCell ref="A2:H2"/>
    <mergeCell ref="A3:H3"/>
  </mergeCells>
  <pageMargins left="0.51181102362204722" right="0.51181102362204722" top="0.78740157480314965" bottom="0.78740157480314965" header="0.31496062992125984" footer="0.31496062992125984"/>
  <pageSetup paperSize="9" scale="7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436"/>
  <sheetViews>
    <sheetView zoomScale="69" zoomScaleNormal="69" workbookViewId="0">
      <selection activeCell="V229" sqref="V229"/>
    </sheetView>
  </sheetViews>
  <sheetFormatPr defaultRowHeight="14.25" outlineLevelRow="1" outlineLevelCol="1"/>
  <cols>
    <col min="1" max="1" width="7.125" style="1" customWidth="1"/>
    <col min="2" max="2" width="36.25" style="2" customWidth="1"/>
    <col min="3" max="3" width="16.875" style="1" customWidth="1"/>
    <col min="4" max="4" width="13.375" style="1" customWidth="1" outlineLevel="1"/>
    <col min="5" max="24" width="9" style="1" customWidth="1" outlineLevel="1"/>
    <col min="25" max="25" width="14.25" style="1" customWidth="1"/>
    <col min="26" max="26" width="13" style="1" customWidth="1"/>
    <col min="27" max="27" width="34.625" style="1" hidden="1" customWidth="1" outlineLevel="1"/>
    <col min="28" max="28" width="0" style="1" hidden="1" customWidth="1" outlineLevel="1"/>
    <col min="29" max="29" width="15.25" style="1" hidden="1" customWidth="1" outlineLevel="1"/>
    <col min="30" max="30" width="0" style="1" hidden="1" customWidth="1" outlineLevel="1"/>
    <col min="31" max="31" width="15.875" style="1" customWidth="1" collapsed="1"/>
    <col min="32" max="32" width="9" style="1"/>
    <col min="33" max="33" width="12.25" style="1" bestFit="1" customWidth="1"/>
    <col min="34" max="16384" width="9" style="1"/>
  </cols>
  <sheetData>
    <row r="1" spans="1:42" ht="22.5" customHeight="1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</row>
    <row r="2" spans="1:42" ht="24.75" customHeight="1">
      <c r="A2" s="196" t="s">
        <v>771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8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</row>
    <row r="3" spans="1:42" s="80" customFormat="1" ht="24.75" customHeight="1">
      <c r="A3" s="196" t="s">
        <v>609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8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</row>
    <row r="4" spans="1:42" ht="18" customHeight="1">
      <c r="A4" s="196" t="s">
        <v>772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8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</row>
    <row r="5" spans="1:42" ht="21" customHeight="1">
      <c r="A5" s="201" t="s">
        <v>773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200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</row>
    <row r="6" spans="1:42" ht="21.75" customHeight="1">
      <c r="A6" s="201" t="s">
        <v>776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200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</row>
    <row r="7" spans="1:42" ht="11.25" customHeight="1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8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</row>
    <row r="8" spans="1:42" ht="18.75" customHeight="1" thickBot="1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1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</row>
    <row r="9" spans="1:42">
      <c r="A9" s="202" t="s">
        <v>610</v>
      </c>
      <c r="B9" s="203" t="s">
        <v>611</v>
      </c>
      <c r="C9" s="204" t="s">
        <v>651</v>
      </c>
      <c r="D9" s="204" t="s">
        <v>612</v>
      </c>
      <c r="E9" s="205" t="s">
        <v>613</v>
      </c>
      <c r="F9" s="206"/>
      <c r="G9" s="205" t="s">
        <v>614</v>
      </c>
      <c r="H9" s="206"/>
      <c r="I9" s="205" t="s">
        <v>615</v>
      </c>
      <c r="J9" s="206"/>
      <c r="K9" s="205" t="s">
        <v>616</v>
      </c>
      <c r="L9" s="206"/>
      <c r="M9" s="205" t="s">
        <v>617</v>
      </c>
      <c r="N9" s="206"/>
      <c r="O9" s="205" t="s">
        <v>618</v>
      </c>
      <c r="P9" s="206"/>
      <c r="Q9" s="205" t="s">
        <v>619</v>
      </c>
      <c r="R9" s="206"/>
      <c r="S9" s="205" t="s">
        <v>620</v>
      </c>
      <c r="T9" s="206"/>
      <c r="U9" s="205" t="s">
        <v>621</v>
      </c>
      <c r="V9" s="206"/>
      <c r="W9" s="205" t="s">
        <v>622</v>
      </c>
      <c r="X9" s="206"/>
      <c r="Y9" s="55" t="s">
        <v>593</v>
      </c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</row>
    <row r="10" spans="1:42">
      <c r="A10" s="202"/>
      <c r="B10" s="203"/>
      <c r="C10" s="207" t="s">
        <v>623</v>
      </c>
      <c r="D10" s="207"/>
      <c r="E10" s="97" t="s">
        <v>624</v>
      </c>
      <c r="F10" s="97" t="s">
        <v>625</v>
      </c>
      <c r="G10" s="97" t="s">
        <v>626</v>
      </c>
      <c r="H10" s="97" t="s">
        <v>627</v>
      </c>
      <c r="I10" s="97" t="s">
        <v>628</v>
      </c>
      <c r="J10" s="97" t="s">
        <v>629</v>
      </c>
      <c r="K10" s="97" t="s">
        <v>630</v>
      </c>
      <c r="L10" s="97" t="s">
        <v>631</v>
      </c>
      <c r="M10" s="97" t="s">
        <v>632</v>
      </c>
      <c r="N10" s="97" t="s">
        <v>633</v>
      </c>
      <c r="O10" s="97" t="s">
        <v>634</v>
      </c>
      <c r="P10" s="97" t="s">
        <v>635</v>
      </c>
      <c r="Q10" s="97" t="s">
        <v>636</v>
      </c>
      <c r="R10" s="97" t="s">
        <v>637</v>
      </c>
      <c r="S10" s="97" t="s">
        <v>638</v>
      </c>
      <c r="T10" s="97" t="s">
        <v>639</v>
      </c>
      <c r="U10" s="97" t="s">
        <v>640</v>
      </c>
      <c r="V10" s="97" t="s">
        <v>641</v>
      </c>
      <c r="W10" s="97" t="s">
        <v>642</v>
      </c>
      <c r="X10" s="97" t="s">
        <v>643</v>
      </c>
      <c r="Y10" s="84" t="s">
        <v>754</v>
      </c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</row>
    <row r="11" spans="1:42" ht="15" thickBot="1">
      <c r="A11" s="202"/>
      <c r="B11" s="203"/>
      <c r="C11" s="208" t="s">
        <v>644</v>
      </c>
      <c r="D11" s="20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209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</row>
    <row r="12" spans="1:42" s="5" customFormat="1" ht="13.5" thickTop="1">
      <c r="A12" s="114" t="s">
        <v>3</v>
      </c>
      <c r="B12" s="3"/>
      <c r="C12" s="117">
        <f>'Planilha - Preços unit.e totais'!H8</f>
        <v>0</v>
      </c>
      <c r="D12" s="4" t="s">
        <v>645</v>
      </c>
      <c r="E12" s="95" t="e">
        <f>E14/C12</f>
        <v>#DIV/0!</v>
      </c>
      <c r="F12" s="96"/>
      <c r="G12" s="95" t="e">
        <f>G14/C12</f>
        <v>#DIV/0!</v>
      </c>
      <c r="H12" s="96"/>
      <c r="I12" s="95" t="e">
        <f>I14/C12</f>
        <v>#DIV/0!</v>
      </c>
      <c r="J12" s="96"/>
      <c r="K12" s="95" t="e">
        <f>K14/C12</f>
        <v>#DIV/0!</v>
      </c>
      <c r="L12" s="96"/>
      <c r="M12" s="95" t="e">
        <f>M14/C12</f>
        <v>#DIV/0!</v>
      </c>
      <c r="N12" s="96"/>
      <c r="O12" s="95" t="e">
        <f>O14/C12</f>
        <v>#DIV/0!</v>
      </c>
      <c r="P12" s="96"/>
      <c r="Q12" s="95" t="e">
        <f>O14/C12</f>
        <v>#DIV/0!</v>
      </c>
      <c r="R12" s="96"/>
      <c r="S12" s="95" t="e">
        <f>S14/C12</f>
        <v>#DIV/0!</v>
      </c>
      <c r="T12" s="96"/>
      <c r="U12" s="95" t="e">
        <f>U14/C12</f>
        <v>#DIV/0!</v>
      </c>
      <c r="V12" s="96"/>
      <c r="W12" s="95" t="e">
        <f>W14/C12</f>
        <v>#DIV/0!</v>
      </c>
      <c r="X12" s="96"/>
      <c r="Y12" s="83" t="e">
        <f>C12/Y215</f>
        <v>#DIV/0!</v>
      </c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56"/>
      <c r="AN12" s="56"/>
      <c r="AO12" s="56"/>
      <c r="AP12" s="56"/>
    </row>
    <row r="13" spans="1:42" s="5" customFormat="1" ht="12.75">
      <c r="A13" s="115"/>
      <c r="B13" s="6" t="s">
        <v>4</v>
      </c>
      <c r="C13" s="118"/>
      <c r="D13" s="7" t="s">
        <v>646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210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56"/>
      <c r="AN13" s="56"/>
      <c r="AO13" s="56"/>
      <c r="AP13" s="56"/>
    </row>
    <row r="14" spans="1:42" s="5" customFormat="1" ht="13.5" thickBot="1">
      <c r="A14" s="116"/>
      <c r="B14" s="9">
        <v>0</v>
      </c>
      <c r="C14" s="119"/>
      <c r="D14" s="10" t="s">
        <v>647</v>
      </c>
      <c r="E14" s="85">
        <f>+E17+E20+E23+E26</f>
        <v>0</v>
      </c>
      <c r="F14" s="86"/>
      <c r="G14" s="85">
        <f>+G17+G20+G23+G26</f>
        <v>0</v>
      </c>
      <c r="H14" s="86"/>
      <c r="I14" s="85">
        <f>+I17+I20+I23+I26</f>
        <v>0</v>
      </c>
      <c r="J14" s="86"/>
      <c r="K14" s="85">
        <f>+K17+K20+K23+K26</f>
        <v>0</v>
      </c>
      <c r="L14" s="86"/>
      <c r="M14" s="85">
        <f>+M17+M20+M23+M26</f>
        <v>0</v>
      </c>
      <c r="N14" s="86"/>
      <c r="O14" s="85">
        <f>+O17+O20+O23+O26</f>
        <v>0</v>
      </c>
      <c r="P14" s="86"/>
      <c r="Q14" s="85">
        <f>+Q17+Q20+Q23+Q26</f>
        <v>0</v>
      </c>
      <c r="R14" s="86"/>
      <c r="S14" s="85">
        <f>+S17+S20+S23+S26</f>
        <v>0</v>
      </c>
      <c r="T14" s="86"/>
      <c r="U14" s="85">
        <f>+U17+U20+U23+U26</f>
        <v>0</v>
      </c>
      <c r="V14" s="86"/>
      <c r="W14" s="85">
        <f>+W17+W20+W23+W26</f>
        <v>0</v>
      </c>
      <c r="X14" s="86"/>
      <c r="Y14" s="211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56"/>
      <c r="AN14" s="56"/>
      <c r="AO14" s="56"/>
      <c r="AP14" s="56"/>
    </row>
    <row r="15" spans="1:42" s="12" customFormat="1" ht="12.75" customHeight="1" outlineLevel="1" thickTop="1">
      <c r="A15" s="87" t="s">
        <v>5</v>
      </c>
      <c r="B15" s="58"/>
      <c r="C15" s="90">
        <f>'Planilha - Preços unit.e totais'!H9</f>
        <v>0</v>
      </c>
      <c r="D15" s="11" t="s">
        <v>645</v>
      </c>
      <c r="E15" s="93">
        <v>1</v>
      </c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93"/>
      <c r="R15" s="94"/>
      <c r="S15" s="93"/>
      <c r="T15" s="94"/>
      <c r="U15" s="93"/>
      <c r="V15" s="94"/>
      <c r="W15" s="93"/>
      <c r="X15" s="94"/>
      <c r="Y15" s="7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56"/>
      <c r="AN15" s="56"/>
      <c r="AO15" s="56"/>
      <c r="AP15" s="56"/>
    </row>
    <row r="16" spans="1:42" s="12" customFormat="1" ht="12.75" outlineLevel="1">
      <c r="A16" s="88"/>
      <c r="B16" s="59" t="s">
        <v>6</v>
      </c>
      <c r="C16" s="91"/>
      <c r="D16" s="13" t="s">
        <v>646</v>
      </c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74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56"/>
      <c r="AN16" s="56"/>
      <c r="AO16" s="56"/>
      <c r="AP16" s="56"/>
    </row>
    <row r="17" spans="1:42" s="12" customFormat="1" ht="13.5" outlineLevel="1" thickBot="1">
      <c r="A17" s="89"/>
      <c r="B17" s="60">
        <v>0</v>
      </c>
      <c r="C17" s="92"/>
      <c r="D17" s="16" t="s">
        <v>647</v>
      </c>
      <c r="E17" s="112">
        <f>E15*C15</f>
        <v>0</v>
      </c>
      <c r="F17" s="113"/>
      <c r="G17" s="112">
        <f>$Y17*G15</f>
        <v>0</v>
      </c>
      <c r="H17" s="113"/>
      <c r="I17" s="112">
        <f>$Y17*I15</f>
        <v>0</v>
      </c>
      <c r="J17" s="113"/>
      <c r="K17" s="112">
        <f>$Y17*K15</f>
        <v>0</v>
      </c>
      <c r="L17" s="113"/>
      <c r="M17" s="112">
        <f>$Y17*M15</f>
        <v>0</v>
      </c>
      <c r="N17" s="113"/>
      <c r="O17" s="112">
        <f>$Y17*O15</f>
        <v>0</v>
      </c>
      <c r="P17" s="113"/>
      <c r="Q17" s="112">
        <f>$Y17*Q15</f>
        <v>0</v>
      </c>
      <c r="R17" s="113"/>
      <c r="S17" s="112">
        <f>$Y17*S15</f>
        <v>0</v>
      </c>
      <c r="T17" s="113"/>
      <c r="U17" s="112">
        <f>$Y17*U15</f>
        <v>0</v>
      </c>
      <c r="V17" s="113"/>
      <c r="W17" s="112">
        <f>$Y17*W15</f>
        <v>0</v>
      </c>
      <c r="X17" s="113"/>
      <c r="Y17" s="75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56"/>
      <c r="AN17" s="56"/>
      <c r="AO17" s="56"/>
      <c r="AP17" s="56"/>
    </row>
    <row r="18" spans="1:42" s="12" customFormat="1" ht="13.5" outlineLevel="1" thickTop="1">
      <c r="A18" s="87" t="s">
        <v>7</v>
      </c>
      <c r="B18" s="58"/>
      <c r="C18" s="90">
        <f>'Planilha - Preços unit.e totais'!H11</f>
        <v>0</v>
      </c>
      <c r="D18" s="13" t="s">
        <v>645</v>
      </c>
      <c r="E18" s="93">
        <v>1</v>
      </c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93"/>
      <c r="T18" s="94"/>
      <c r="U18" s="93"/>
      <c r="V18" s="94"/>
      <c r="W18" s="93"/>
      <c r="X18" s="94"/>
      <c r="Y18" s="7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56"/>
      <c r="AN18" s="56"/>
      <c r="AO18" s="56"/>
      <c r="AP18" s="56"/>
    </row>
    <row r="19" spans="1:42" s="12" customFormat="1" ht="12.75" outlineLevel="1">
      <c r="A19" s="88"/>
      <c r="B19" s="59" t="s">
        <v>8</v>
      </c>
      <c r="C19" s="91"/>
      <c r="D19" s="13" t="s">
        <v>646</v>
      </c>
      <c r="E19" s="17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8"/>
      <c r="Q19" s="15"/>
      <c r="R19" s="18"/>
      <c r="S19" s="15"/>
      <c r="T19" s="18"/>
      <c r="U19" s="15"/>
      <c r="V19" s="18"/>
      <c r="W19" s="15"/>
      <c r="X19" s="18"/>
      <c r="Y19" s="74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56"/>
      <c r="AN19" s="56"/>
      <c r="AO19" s="56"/>
      <c r="AP19" s="56"/>
    </row>
    <row r="20" spans="1:42" s="12" customFormat="1" ht="13.5" outlineLevel="1" thickBot="1">
      <c r="A20" s="89"/>
      <c r="B20" s="60">
        <v>0</v>
      </c>
      <c r="C20" s="92"/>
      <c r="D20" s="16" t="s">
        <v>647</v>
      </c>
      <c r="E20" s="112">
        <f>E18*C18</f>
        <v>0</v>
      </c>
      <c r="F20" s="113"/>
      <c r="G20" s="112">
        <f>$Y$20*G18</f>
        <v>0</v>
      </c>
      <c r="H20" s="113"/>
      <c r="I20" s="112">
        <f>$Y$20*I18</f>
        <v>0</v>
      </c>
      <c r="J20" s="113"/>
      <c r="K20" s="112">
        <f>$Y$20*K18</f>
        <v>0</v>
      </c>
      <c r="L20" s="113"/>
      <c r="M20" s="112">
        <f>$Y$20*M18</f>
        <v>0</v>
      </c>
      <c r="N20" s="113"/>
      <c r="O20" s="112">
        <f>$Y$20*O18</f>
        <v>0</v>
      </c>
      <c r="P20" s="113"/>
      <c r="Q20" s="112">
        <f>$Y$20*Q18</f>
        <v>0</v>
      </c>
      <c r="R20" s="113"/>
      <c r="S20" s="112">
        <f>$Y$20*S18</f>
        <v>0</v>
      </c>
      <c r="T20" s="113"/>
      <c r="U20" s="112">
        <f>$Y$20*U18</f>
        <v>0</v>
      </c>
      <c r="V20" s="113"/>
      <c r="W20" s="112">
        <f>$Y$20*W18</f>
        <v>0</v>
      </c>
      <c r="X20" s="113"/>
      <c r="Y20" s="75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56"/>
      <c r="AN20" s="56"/>
      <c r="AO20" s="56"/>
      <c r="AP20" s="56"/>
    </row>
    <row r="21" spans="1:42" s="12" customFormat="1" ht="15.75" customHeight="1" outlineLevel="1" thickTop="1">
      <c r="A21" s="87" t="s">
        <v>9</v>
      </c>
      <c r="B21" s="58"/>
      <c r="C21" s="90">
        <f>'Planilha - Preços unit.e totais'!H13</f>
        <v>0</v>
      </c>
      <c r="D21" s="13" t="s">
        <v>645</v>
      </c>
      <c r="E21" s="93">
        <v>0.312</v>
      </c>
      <c r="F21" s="94"/>
      <c r="G21" s="93">
        <v>6.7199999999999996E-2</v>
      </c>
      <c r="H21" s="94"/>
      <c r="I21" s="93">
        <v>7.7600000000000002E-2</v>
      </c>
      <c r="J21" s="212"/>
      <c r="K21" s="93">
        <v>7.7600000000000002E-2</v>
      </c>
      <c r="L21" s="212"/>
      <c r="M21" s="93">
        <v>7.7600000000000002E-2</v>
      </c>
      <c r="N21" s="212"/>
      <c r="O21" s="93">
        <v>7.7600000000000002E-2</v>
      </c>
      <c r="P21" s="212"/>
      <c r="Q21" s="93">
        <v>7.7600000000000002E-2</v>
      </c>
      <c r="R21" s="212"/>
      <c r="S21" s="93">
        <v>7.7600000000000002E-2</v>
      </c>
      <c r="T21" s="212"/>
      <c r="U21" s="93">
        <v>7.7600000000000002E-2</v>
      </c>
      <c r="V21" s="212"/>
      <c r="W21" s="93">
        <v>7.7600000000000002E-2</v>
      </c>
      <c r="X21" s="212"/>
      <c r="Y21" s="7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56"/>
      <c r="AN21" s="56"/>
      <c r="AO21" s="56"/>
      <c r="AP21" s="56"/>
    </row>
    <row r="22" spans="1:42" s="12" customFormat="1" ht="12.75" outlineLevel="1">
      <c r="A22" s="88"/>
      <c r="B22" s="59" t="s">
        <v>10</v>
      </c>
      <c r="C22" s="91"/>
      <c r="D22" s="13" t="s">
        <v>646</v>
      </c>
      <c r="E22" s="17"/>
      <c r="F22" s="14"/>
      <c r="G22" s="17"/>
      <c r="H22" s="14"/>
      <c r="I22" s="17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74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56"/>
      <c r="AN22" s="56"/>
      <c r="AO22" s="56"/>
      <c r="AP22" s="56"/>
    </row>
    <row r="23" spans="1:42" s="12" customFormat="1" ht="13.5" outlineLevel="1" thickBot="1">
      <c r="A23" s="89"/>
      <c r="B23" s="60">
        <v>0</v>
      </c>
      <c r="C23" s="92"/>
      <c r="D23" s="16" t="s">
        <v>647</v>
      </c>
      <c r="E23" s="112">
        <f>E21*C21</f>
        <v>0</v>
      </c>
      <c r="F23" s="113"/>
      <c r="G23" s="112">
        <f>G21*C21</f>
        <v>0</v>
      </c>
      <c r="H23" s="113"/>
      <c r="I23" s="112">
        <f>I21*C21</f>
        <v>0</v>
      </c>
      <c r="J23" s="113"/>
      <c r="K23" s="112">
        <f>K21*C21</f>
        <v>0</v>
      </c>
      <c r="L23" s="113"/>
      <c r="M23" s="112">
        <f>M21*C21</f>
        <v>0</v>
      </c>
      <c r="N23" s="113"/>
      <c r="O23" s="112">
        <f>O21*C21</f>
        <v>0</v>
      </c>
      <c r="P23" s="113"/>
      <c r="Q23" s="112">
        <f>Q21*C21</f>
        <v>0</v>
      </c>
      <c r="R23" s="113"/>
      <c r="S23" s="112">
        <f>S21*C21</f>
        <v>0</v>
      </c>
      <c r="T23" s="113"/>
      <c r="U23" s="112">
        <f>U21*C21</f>
        <v>0</v>
      </c>
      <c r="V23" s="113"/>
      <c r="W23" s="112">
        <f>W21*C21</f>
        <v>0</v>
      </c>
      <c r="X23" s="113"/>
      <c r="Y23" s="75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56"/>
      <c r="AN23" s="56"/>
      <c r="AO23" s="56"/>
      <c r="AP23" s="56"/>
    </row>
    <row r="24" spans="1:42" s="12" customFormat="1" ht="15.75" customHeight="1" outlineLevel="1" thickTop="1">
      <c r="A24" s="87" t="s">
        <v>11</v>
      </c>
      <c r="B24" s="58"/>
      <c r="C24" s="90">
        <f>'Planilha - Preços unit.e totais'!H27</f>
        <v>0</v>
      </c>
      <c r="D24" s="13" t="s">
        <v>645</v>
      </c>
      <c r="E24" s="93">
        <v>0.1</v>
      </c>
      <c r="F24" s="94"/>
      <c r="G24" s="93">
        <v>0.1</v>
      </c>
      <c r="H24" s="94"/>
      <c r="I24" s="93">
        <v>0.1</v>
      </c>
      <c r="J24" s="94"/>
      <c r="K24" s="93">
        <v>0.1</v>
      </c>
      <c r="L24" s="94"/>
      <c r="M24" s="93">
        <v>0.1</v>
      </c>
      <c r="N24" s="94"/>
      <c r="O24" s="93">
        <v>0.1</v>
      </c>
      <c r="P24" s="94"/>
      <c r="Q24" s="93">
        <v>0.1</v>
      </c>
      <c r="R24" s="94"/>
      <c r="S24" s="93">
        <v>0.1</v>
      </c>
      <c r="T24" s="94"/>
      <c r="U24" s="93">
        <v>0.1</v>
      </c>
      <c r="V24" s="94"/>
      <c r="W24" s="93">
        <v>0.1</v>
      </c>
      <c r="X24" s="94"/>
      <c r="Y24" s="7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56"/>
      <c r="AN24" s="56"/>
      <c r="AO24" s="56"/>
      <c r="AP24" s="56"/>
    </row>
    <row r="25" spans="1:42" s="12" customFormat="1" ht="12.75" outlineLevel="1">
      <c r="A25" s="88"/>
      <c r="B25" s="59" t="s">
        <v>12</v>
      </c>
      <c r="C25" s="91"/>
      <c r="D25" s="13" t="s">
        <v>646</v>
      </c>
      <c r="E25" s="17"/>
      <c r="F25" s="14"/>
      <c r="G25" s="17"/>
      <c r="H25" s="14"/>
      <c r="I25" s="17"/>
      <c r="J25" s="14"/>
      <c r="K25" s="17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74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56"/>
      <c r="AN25" s="56"/>
      <c r="AO25" s="56"/>
      <c r="AP25" s="56"/>
    </row>
    <row r="26" spans="1:42" s="12" customFormat="1" ht="13.5" outlineLevel="1" thickBot="1">
      <c r="A26" s="89"/>
      <c r="B26" s="60">
        <v>0</v>
      </c>
      <c r="C26" s="92"/>
      <c r="D26" s="16" t="s">
        <v>647</v>
      </c>
      <c r="E26" s="112">
        <f>E24*C24</f>
        <v>0</v>
      </c>
      <c r="F26" s="113"/>
      <c r="G26" s="112">
        <f>G24*C24</f>
        <v>0</v>
      </c>
      <c r="H26" s="113"/>
      <c r="I26" s="112">
        <f>I24*C24</f>
        <v>0</v>
      </c>
      <c r="J26" s="113"/>
      <c r="K26" s="112">
        <f>K24*C24</f>
        <v>0</v>
      </c>
      <c r="L26" s="113"/>
      <c r="M26" s="112">
        <f>M24*C24</f>
        <v>0</v>
      </c>
      <c r="N26" s="113"/>
      <c r="O26" s="112">
        <f>O24*C24</f>
        <v>0</v>
      </c>
      <c r="P26" s="113"/>
      <c r="Q26" s="112">
        <f>Q24*C24</f>
        <v>0</v>
      </c>
      <c r="R26" s="113"/>
      <c r="S26" s="112">
        <f>S24*C24</f>
        <v>0</v>
      </c>
      <c r="T26" s="113"/>
      <c r="U26" s="112">
        <f>U24*C24</f>
        <v>0</v>
      </c>
      <c r="V26" s="113"/>
      <c r="W26" s="112">
        <f>W24*C24</f>
        <v>0</v>
      </c>
      <c r="X26" s="113"/>
      <c r="Y26" s="75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56"/>
      <c r="AN26" s="56"/>
      <c r="AO26" s="56"/>
      <c r="AP26" s="56"/>
    </row>
    <row r="27" spans="1:42" s="5" customFormat="1" ht="16.5" customHeight="1" thickTop="1">
      <c r="A27" s="114" t="s">
        <v>13</v>
      </c>
      <c r="B27" s="3"/>
      <c r="C27" s="117">
        <f>'Planilha - Preços unit.e totais'!H29</f>
        <v>0</v>
      </c>
      <c r="D27" s="4" t="s">
        <v>645</v>
      </c>
      <c r="E27" s="95" t="e">
        <f>E29/C27</f>
        <v>#DIV/0!</v>
      </c>
      <c r="F27" s="96"/>
      <c r="G27" s="95" t="e">
        <f>G29/C27</f>
        <v>#DIV/0!</v>
      </c>
      <c r="H27" s="96"/>
      <c r="I27" s="95" t="e">
        <f>I29/C27</f>
        <v>#DIV/0!</v>
      </c>
      <c r="J27" s="96"/>
      <c r="K27" s="95" t="e">
        <f>K29/C27</f>
        <v>#DIV/0!</v>
      </c>
      <c r="L27" s="96"/>
      <c r="M27" s="95" t="e">
        <f>M29/C27</f>
        <v>#DIV/0!</v>
      </c>
      <c r="N27" s="96"/>
      <c r="O27" s="95" t="e">
        <f>O29/C27</f>
        <v>#DIV/0!</v>
      </c>
      <c r="P27" s="96"/>
      <c r="Q27" s="95" t="e">
        <f>Q29/C27</f>
        <v>#DIV/0!</v>
      </c>
      <c r="R27" s="96"/>
      <c r="S27" s="95" t="e">
        <f>S29/C27</f>
        <v>#DIV/0!</v>
      </c>
      <c r="T27" s="96"/>
      <c r="U27" s="95" t="e">
        <f>U29/C27</f>
        <v>#DIV/0!</v>
      </c>
      <c r="V27" s="96"/>
      <c r="W27" s="95" t="e">
        <f>W29/C27</f>
        <v>#DIV/0!</v>
      </c>
      <c r="X27" s="96"/>
      <c r="Y27" s="83" t="e">
        <f>C27/Y215</f>
        <v>#DIV/0!</v>
      </c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56"/>
      <c r="AN27" s="56"/>
      <c r="AO27" s="56"/>
      <c r="AP27" s="56"/>
    </row>
    <row r="28" spans="1:42" s="5" customFormat="1" ht="12.75">
      <c r="A28" s="115"/>
      <c r="B28" s="6" t="s">
        <v>14</v>
      </c>
      <c r="C28" s="118"/>
      <c r="D28" s="7" t="s">
        <v>646</v>
      </c>
      <c r="E28" s="20"/>
      <c r="F28" s="8"/>
      <c r="G28" s="20"/>
      <c r="H28" s="8"/>
      <c r="I28" s="20"/>
      <c r="J28" s="8"/>
      <c r="K28" s="20"/>
      <c r="L28" s="8"/>
      <c r="M28" s="20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210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56"/>
      <c r="AN28" s="56"/>
      <c r="AO28" s="56"/>
      <c r="AP28" s="56"/>
    </row>
    <row r="29" spans="1:42" s="5" customFormat="1" ht="13.5" thickBot="1">
      <c r="A29" s="116"/>
      <c r="B29" s="9">
        <v>0</v>
      </c>
      <c r="C29" s="119"/>
      <c r="D29" s="10" t="s">
        <v>647</v>
      </c>
      <c r="E29" s="99">
        <f>+E32</f>
        <v>0</v>
      </c>
      <c r="F29" s="100"/>
      <c r="G29" s="99">
        <f>+G32</f>
        <v>0</v>
      </c>
      <c r="H29" s="100"/>
      <c r="I29" s="99">
        <f>+I32</f>
        <v>0</v>
      </c>
      <c r="J29" s="100"/>
      <c r="K29" s="99">
        <f>+K32</f>
        <v>0</v>
      </c>
      <c r="L29" s="100"/>
      <c r="M29" s="99">
        <f>+M32</f>
        <v>0</v>
      </c>
      <c r="N29" s="100"/>
      <c r="O29" s="99">
        <f>+O32</f>
        <v>0</v>
      </c>
      <c r="P29" s="100"/>
      <c r="Q29" s="99">
        <f>+Q32</f>
        <v>0</v>
      </c>
      <c r="R29" s="100"/>
      <c r="S29" s="99">
        <f>+S32</f>
        <v>0</v>
      </c>
      <c r="T29" s="100"/>
      <c r="U29" s="99">
        <f>+U32</f>
        <v>0</v>
      </c>
      <c r="V29" s="100"/>
      <c r="W29" s="99">
        <f>+W32</f>
        <v>0</v>
      </c>
      <c r="X29" s="100"/>
      <c r="Y29" s="211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56"/>
      <c r="AN29" s="56"/>
      <c r="AO29" s="56"/>
      <c r="AP29" s="56"/>
    </row>
    <row r="30" spans="1:42" s="12" customFormat="1" ht="15.75" customHeight="1" outlineLevel="1" thickTop="1">
      <c r="A30" s="120" t="s">
        <v>15</v>
      </c>
      <c r="B30" s="58"/>
      <c r="C30" s="123">
        <f>'Planilha - Preços unit.e totais'!H30</f>
        <v>0</v>
      </c>
      <c r="D30" s="13" t="s">
        <v>645</v>
      </c>
      <c r="E30" s="93">
        <v>0.1</v>
      </c>
      <c r="F30" s="212"/>
      <c r="G30" s="93">
        <v>0.1</v>
      </c>
      <c r="H30" s="212"/>
      <c r="I30" s="93">
        <v>0.1</v>
      </c>
      <c r="J30" s="212"/>
      <c r="K30" s="93">
        <v>0.1</v>
      </c>
      <c r="L30" s="212"/>
      <c r="M30" s="93">
        <v>0.1</v>
      </c>
      <c r="N30" s="212"/>
      <c r="O30" s="93">
        <v>0.1</v>
      </c>
      <c r="P30" s="212"/>
      <c r="Q30" s="93">
        <v>0.1</v>
      </c>
      <c r="R30" s="212"/>
      <c r="S30" s="93">
        <v>0.1</v>
      </c>
      <c r="T30" s="212"/>
      <c r="U30" s="93">
        <v>0.1</v>
      </c>
      <c r="V30" s="212"/>
      <c r="W30" s="93">
        <v>0.1</v>
      </c>
      <c r="X30" s="212"/>
      <c r="Y30" s="7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56"/>
      <c r="AN30" s="56"/>
      <c r="AO30" s="56"/>
      <c r="AP30" s="56"/>
    </row>
    <row r="31" spans="1:42" s="12" customFormat="1" ht="15" customHeight="1" outlineLevel="1">
      <c r="A31" s="121"/>
      <c r="B31" s="59" t="s">
        <v>16</v>
      </c>
      <c r="C31" s="124"/>
      <c r="D31" s="13" t="s">
        <v>646</v>
      </c>
      <c r="E31" s="17"/>
      <c r="F31" s="14"/>
      <c r="G31" s="17"/>
      <c r="H31" s="14"/>
      <c r="I31" s="17"/>
      <c r="J31" s="14"/>
      <c r="K31" s="17"/>
      <c r="L31" s="14"/>
      <c r="M31" s="17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74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56"/>
      <c r="AN31" s="56"/>
      <c r="AO31" s="56"/>
      <c r="AP31" s="56"/>
    </row>
    <row r="32" spans="1:42" s="12" customFormat="1" ht="15.75" customHeight="1" outlineLevel="1" thickBot="1">
      <c r="A32" s="122"/>
      <c r="B32" s="60">
        <v>0</v>
      </c>
      <c r="C32" s="125"/>
      <c r="D32" s="16" t="s">
        <v>647</v>
      </c>
      <c r="E32" s="112">
        <f>E30*C30</f>
        <v>0</v>
      </c>
      <c r="F32" s="113"/>
      <c r="G32" s="112">
        <f>G30*C30</f>
        <v>0</v>
      </c>
      <c r="H32" s="113"/>
      <c r="I32" s="112">
        <f>I30*C30</f>
        <v>0</v>
      </c>
      <c r="J32" s="113"/>
      <c r="K32" s="112">
        <f>K30*C30</f>
        <v>0</v>
      </c>
      <c r="L32" s="113"/>
      <c r="M32" s="112">
        <f>M30*C30</f>
        <v>0</v>
      </c>
      <c r="N32" s="113"/>
      <c r="O32" s="112">
        <f>O30*C30</f>
        <v>0</v>
      </c>
      <c r="P32" s="113"/>
      <c r="Q32" s="112">
        <f>Q30*C30</f>
        <v>0</v>
      </c>
      <c r="R32" s="113"/>
      <c r="S32" s="112">
        <f>S30*C30</f>
        <v>0</v>
      </c>
      <c r="T32" s="113"/>
      <c r="U32" s="112">
        <f>U30*C30</f>
        <v>0</v>
      </c>
      <c r="V32" s="113"/>
      <c r="W32" s="112">
        <f>W30*C30</f>
        <v>0</v>
      </c>
      <c r="X32" s="113"/>
      <c r="Y32" s="75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56"/>
      <c r="AN32" s="56"/>
      <c r="AO32" s="56"/>
      <c r="AP32" s="56"/>
    </row>
    <row r="33" spans="1:42" s="5" customFormat="1" ht="13.5" thickTop="1">
      <c r="A33" s="114" t="s">
        <v>17</v>
      </c>
      <c r="B33" s="3"/>
      <c r="C33" s="117">
        <f>'Planilha - Preços unit.e totais'!H33</f>
        <v>0</v>
      </c>
      <c r="D33" s="4" t="s">
        <v>645</v>
      </c>
      <c r="E33" s="95" t="e">
        <f>E35/C33</f>
        <v>#DIV/0!</v>
      </c>
      <c r="F33" s="96"/>
      <c r="G33" s="95" t="e">
        <f>G35/C33</f>
        <v>#DIV/0!</v>
      </c>
      <c r="H33" s="96"/>
      <c r="I33" s="95" t="e">
        <f>I35/C33</f>
        <v>#DIV/0!</v>
      </c>
      <c r="J33" s="96"/>
      <c r="K33" s="95" t="e">
        <f>K35/E33</f>
        <v>#DIV/0!</v>
      </c>
      <c r="L33" s="96"/>
      <c r="M33" s="95" t="e">
        <f>M35/G33</f>
        <v>#DIV/0!</v>
      </c>
      <c r="N33" s="96"/>
      <c r="O33" s="95" t="e">
        <f>O35/I33</f>
        <v>#DIV/0!</v>
      </c>
      <c r="P33" s="96"/>
      <c r="Q33" s="95" t="e">
        <f>Q35/C33</f>
        <v>#DIV/0!</v>
      </c>
      <c r="R33" s="96"/>
      <c r="S33" s="95" t="e">
        <f>S35/C33</f>
        <v>#DIV/0!</v>
      </c>
      <c r="T33" s="96"/>
      <c r="U33" s="95" t="e">
        <f>U35/E33</f>
        <v>#DIV/0!</v>
      </c>
      <c r="V33" s="96"/>
      <c r="W33" s="95" t="e">
        <f>W35/G33</f>
        <v>#DIV/0!</v>
      </c>
      <c r="X33" s="96"/>
      <c r="Y33" s="83" t="e">
        <f>C33/Y215</f>
        <v>#DIV/0!</v>
      </c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56"/>
      <c r="AN33" s="56"/>
      <c r="AO33" s="56"/>
      <c r="AP33" s="56"/>
    </row>
    <row r="34" spans="1:42" s="5" customFormat="1" ht="12.75">
      <c r="A34" s="115"/>
      <c r="B34" s="6" t="s">
        <v>18</v>
      </c>
      <c r="C34" s="118"/>
      <c r="D34" s="7" t="s">
        <v>646</v>
      </c>
      <c r="E34" s="20"/>
      <c r="F34" s="8"/>
      <c r="G34" s="8"/>
      <c r="H34" s="8"/>
      <c r="I34" s="8"/>
      <c r="J34" s="8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0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56"/>
      <c r="AN34" s="56"/>
      <c r="AO34" s="56"/>
      <c r="AP34" s="56"/>
    </row>
    <row r="35" spans="1:42" s="5" customFormat="1" ht="13.5" thickBot="1">
      <c r="A35" s="116"/>
      <c r="B35" s="9">
        <v>0</v>
      </c>
      <c r="C35" s="119"/>
      <c r="D35" s="10" t="s">
        <v>647</v>
      </c>
      <c r="E35" s="99">
        <f>+E38+E41+E44</f>
        <v>0</v>
      </c>
      <c r="F35" s="100"/>
      <c r="G35" s="99">
        <f>+G38+G41+G44</f>
        <v>0</v>
      </c>
      <c r="H35" s="100"/>
      <c r="I35" s="99">
        <f>+I38+I41+I44</f>
        <v>0</v>
      </c>
      <c r="J35" s="100"/>
      <c r="K35" s="101">
        <f>+K38+K41+K44</f>
        <v>0</v>
      </c>
      <c r="L35" s="102"/>
      <c r="M35" s="101">
        <f>+M38+M41+M44</f>
        <v>0</v>
      </c>
      <c r="N35" s="102"/>
      <c r="O35" s="101">
        <f>+O38+O41+O44</f>
        <v>0</v>
      </c>
      <c r="P35" s="102"/>
      <c r="Q35" s="101">
        <f>+Q38+Q41+Q44</f>
        <v>0</v>
      </c>
      <c r="R35" s="102"/>
      <c r="S35" s="101">
        <f>+S38+S41+S44</f>
        <v>0</v>
      </c>
      <c r="T35" s="102"/>
      <c r="U35" s="101">
        <f>+U38+U41+U44</f>
        <v>0</v>
      </c>
      <c r="V35" s="102"/>
      <c r="W35" s="101">
        <f>+W38+W41+W44</f>
        <v>0</v>
      </c>
      <c r="X35" s="102"/>
      <c r="Y35" s="211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56"/>
      <c r="AN35" s="56"/>
      <c r="AO35" s="56"/>
      <c r="AP35" s="56"/>
    </row>
    <row r="36" spans="1:42" s="12" customFormat="1" ht="15.75" customHeight="1" outlineLevel="1" thickTop="1">
      <c r="A36" s="87" t="s">
        <v>19</v>
      </c>
      <c r="B36" s="58"/>
      <c r="C36" s="123">
        <f>'Planilha - Preços unit.e totais'!H34</f>
        <v>0</v>
      </c>
      <c r="D36" s="11" t="s">
        <v>645</v>
      </c>
      <c r="E36" s="93">
        <v>0.5</v>
      </c>
      <c r="F36" s="94"/>
      <c r="G36" s="93">
        <v>0.5</v>
      </c>
      <c r="H36" s="94"/>
      <c r="I36" s="93"/>
      <c r="J36" s="94"/>
      <c r="K36" s="93"/>
      <c r="L36" s="94"/>
      <c r="M36" s="93"/>
      <c r="N36" s="94"/>
      <c r="O36" s="93"/>
      <c r="P36" s="94"/>
      <c r="Q36" s="93"/>
      <c r="R36" s="94"/>
      <c r="S36" s="93"/>
      <c r="T36" s="94"/>
      <c r="U36" s="93"/>
      <c r="V36" s="94"/>
      <c r="W36" s="93"/>
      <c r="X36" s="94"/>
      <c r="Y36" s="7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56"/>
      <c r="AN36" s="56"/>
      <c r="AO36" s="56"/>
      <c r="AP36" s="56"/>
    </row>
    <row r="37" spans="1:42" s="12" customFormat="1" ht="15" customHeight="1" outlineLevel="1">
      <c r="A37" s="88"/>
      <c r="B37" s="59" t="s">
        <v>20</v>
      </c>
      <c r="C37" s="124"/>
      <c r="D37" s="13" t="s">
        <v>646</v>
      </c>
      <c r="E37" s="17"/>
      <c r="F37" s="17"/>
      <c r="G37" s="14"/>
      <c r="H37" s="1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74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56"/>
      <c r="AN37" s="56"/>
      <c r="AO37" s="56"/>
      <c r="AP37" s="56"/>
    </row>
    <row r="38" spans="1:42" s="12" customFormat="1" ht="15.75" customHeight="1" outlineLevel="1" thickBot="1">
      <c r="A38" s="89"/>
      <c r="B38" s="60">
        <v>0</v>
      </c>
      <c r="C38" s="125"/>
      <c r="D38" s="16" t="s">
        <v>647</v>
      </c>
      <c r="E38" s="112">
        <f>E36*C36</f>
        <v>0</v>
      </c>
      <c r="F38" s="113"/>
      <c r="G38" s="112">
        <f>G36*C36</f>
        <v>0</v>
      </c>
      <c r="H38" s="113"/>
      <c r="I38" s="112">
        <f>$Y38*I36</f>
        <v>0</v>
      </c>
      <c r="J38" s="113"/>
      <c r="K38" s="112">
        <f>$Y38*K36</f>
        <v>0</v>
      </c>
      <c r="L38" s="113"/>
      <c r="M38" s="112">
        <f>$Y38*M36</f>
        <v>0</v>
      </c>
      <c r="N38" s="113"/>
      <c r="O38" s="112">
        <f>$Y38*O36</f>
        <v>0</v>
      </c>
      <c r="P38" s="113"/>
      <c r="Q38" s="112">
        <f>$Y38*Q36</f>
        <v>0</v>
      </c>
      <c r="R38" s="113"/>
      <c r="S38" s="112">
        <f>$Y38*S36</f>
        <v>0</v>
      </c>
      <c r="T38" s="113"/>
      <c r="U38" s="112">
        <f>$Y38*U36</f>
        <v>0</v>
      </c>
      <c r="V38" s="113"/>
      <c r="W38" s="112">
        <f>$Y38*W36</f>
        <v>0</v>
      </c>
      <c r="X38" s="113"/>
      <c r="Y38" s="75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56"/>
      <c r="AN38" s="56"/>
      <c r="AO38" s="56"/>
      <c r="AP38" s="56"/>
    </row>
    <row r="39" spans="1:42" s="12" customFormat="1" ht="15.75" customHeight="1" outlineLevel="1" thickTop="1">
      <c r="A39" s="87" t="s">
        <v>21</v>
      </c>
      <c r="B39" s="58"/>
      <c r="C39" s="123">
        <f>'Planilha - Preços unit.e totais'!H36</f>
        <v>0</v>
      </c>
      <c r="D39" s="11" t="s">
        <v>645</v>
      </c>
      <c r="E39" s="93">
        <v>0.3</v>
      </c>
      <c r="F39" s="94"/>
      <c r="G39" s="93">
        <v>0.5</v>
      </c>
      <c r="H39" s="94"/>
      <c r="I39" s="93">
        <v>0.2</v>
      </c>
      <c r="J39" s="94"/>
      <c r="K39" s="93"/>
      <c r="L39" s="94"/>
      <c r="M39" s="93"/>
      <c r="N39" s="94"/>
      <c r="O39" s="93"/>
      <c r="P39" s="94"/>
      <c r="Q39" s="93"/>
      <c r="R39" s="94"/>
      <c r="S39" s="93"/>
      <c r="T39" s="94"/>
      <c r="U39" s="93"/>
      <c r="V39" s="94"/>
      <c r="W39" s="93"/>
      <c r="X39" s="94"/>
      <c r="Y39" s="7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56"/>
      <c r="AN39" s="56"/>
      <c r="AO39" s="56"/>
      <c r="AP39" s="56"/>
    </row>
    <row r="40" spans="1:42" s="12" customFormat="1" ht="15" customHeight="1" outlineLevel="1">
      <c r="A40" s="88"/>
      <c r="B40" s="59" t="s">
        <v>22</v>
      </c>
      <c r="C40" s="124"/>
      <c r="D40" s="13" t="s">
        <v>646</v>
      </c>
      <c r="E40" s="14"/>
      <c r="F40" s="14"/>
      <c r="G40" s="14"/>
      <c r="H40" s="14"/>
      <c r="I40" s="14"/>
      <c r="J40" s="14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74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56"/>
      <c r="AN40" s="56"/>
      <c r="AO40" s="56"/>
      <c r="AP40" s="56"/>
    </row>
    <row r="41" spans="1:42" s="12" customFormat="1" ht="15.75" customHeight="1" outlineLevel="1" thickBot="1">
      <c r="A41" s="89"/>
      <c r="B41" s="60">
        <v>0</v>
      </c>
      <c r="C41" s="125"/>
      <c r="D41" s="16" t="s">
        <v>647</v>
      </c>
      <c r="E41" s="112">
        <f>E39*C39</f>
        <v>0</v>
      </c>
      <c r="F41" s="113"/>
      <c r="G41" s="112">
        <f>G39*C39</f>
        <v>0</v>
      </c>
      <c r="H41" s="113"/>
      <c r="I41" s="112">
        <f>I39*C39</f>
        <v>0</v>
      </c>
      <c r="J41" s="113"/>
      <c r="K41" s="112">
        <f>$Y41*K39</f>
        <v>0</v>
      </c>
      <c r="L41" s="113"/>
      <c r="M41" s="112">
        <f>$Y41*M39</f>
        <v>0</v>
      </c>
      <c r="N41" s="113"/>
      <c r="O41" s="112">
        <f>$Y41*O39</f>
        <v>0</v>
      </c>
      <c r="P41" s="113"/>
      <c r="Q41" s="112">
        <f>$Y41*Q39</f>
        <v>0</v>
      </c>
      <c r="R41" s="113"/>
      <c r="S41" s="112">
        <f>$Y41*S39</f>
        <v>0</v>
      </c>
      <c r="T41" s="113"/>
      <c r="U41" s="112">
        <f>$Y41*U39</f>
        <v>0</v>
      </c>
      <c r="V41" s="113"/>
      <c r="W41" s="112">
        <f>$Y41*W39</f>
        <v>0</v>
      </c>
      <c r="X41" s="113"/>
      <c r="Y41" s="75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56"/>
      <c r="AN41" s="56"/>
      <c r="AO41" s="56"/>
      <c r="AP41" s="56"/>
    </row>
    <row r="42" spans="1:42" s="12" customFormat="1" ht="15.75" customHeight="1" outlineLevel="1" thickTop="1">
      <c r="A42" s="87" t="s">
        <v>23</v>
      </c>
      <c r="B42" s="58"/>
      <c r="C42" s="123">
        <f>'Planilha - Preços unit.e totais'!H49</f>
        <v>0</v>
      </c>
      <c r="D42" s="13" t="s">
        <v>645</v>
      </c>
      <c r="E42" s="93"/>
      <c r="F42" s="94"/>
      <c r="G42" s="93">
        <v>0.5</v>
      </c>
      <c r="H42" s="94"/>
      <c r="I42" s="93">
        <v>0.5</v>
      </c>
      <c r="J42" s="94"/>
      <c r="K42" s="93"/>
      <c r="L42" s="94"/>
      <c r="M42" s="93"/>
      <c r="N42" s="94"/>
      <c r="O42" s="93"/>
      <c r="P42" s="94"/>
      <c r="Q42" s="93"/>
      <c r="R42" s="94"/>
      <c r="S42" s="93"/>
      <c r="T42" s="94"/>
      <c r="U42" s="93"/>
      <c r="V42" s="94"/>
      <c r="W42" s="93"/>
      <c r="X42" s="94"/>
      <c r="Y42" s="7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56"/>
      <c r="AN42" s="56"/>
      <c r="AO42" s="56"/>
      <c r="AP42" s="56"/>
    </row>
    <row r="43" spans="1:42" s="12" customFormat="1" ht="15" customHeight="1" outlineLevel="1">
      <c r="A43" s="88"/>
      <c r="B43" s="59" t="s">
        <v>24</v>
      </c>
      <c r="C43" s="124"/>
      <c r="D43" s="13" t="s">
        <v>646</v>
      </c>
      <c r="E43" s="19"/>
      <c r="F43" s="15"/>
      <c r="G43" s="14"/>
      <c r="H43" s="14"/>
      <c r="I43" s="14"/>
      <c r="J43" s="14"/>
      <c r="K43" s="15"/>
      <c r="L43" s="15"/>
      <c r="M43" s="15"/>
      <c r="N43" s="15"/>
      <c r="O43" s="15"/>
      <c r="P43" s="18"/>
      <c r="Q43" s="15"/>
      <c r="R43" s="18"/>
      <c r="S43" s="15"/>
      <c r="T43" s="18"/>
      <c r="U43" s="15"/>
      <c r="V43" s="18"/>
      <c r="W43" s="15"/>
      <c r="X43" s="18"/>
      <c r="Y43" s="74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56"/>
      <c r="AN43" s="56"/>
      <c r="AO43" s="56"/>
      <c r="AP43" s="56"/>
    </row>
    <row r="44" spans="1:42" s="12" customFormat="1" ht="15.75" customHeight="1" outlineLevel="1" thickBot="1">
      <c r="A44" s="89"/>
      <c r="B44" s="60">
        <v>0</v>
      </c>
      <c r="C44" s="125"/>
      <c r="D44" s="16" t="s">
        <v>647</v>
      </c>
      <c r="E44" s="112">
        <f>$Y44*E42</f>
        <v>0</v>
      </c>
      <c r="F44" s="113"/>
      <c r="G44" s="112">
        <f>G42*C42</f>
        <v>0</v>
      </c>
      <c r="H44" s="113"/>
      <c r="I44" s="112">
        <f>I42*C42</f>
        <v>0</v>
      </c>
      <c r="J44" s="113"/>
      <c r="K44" s="112">
        <f>$Y44*K42</f>
        <v>0</v>
      </c>
      <c r="L44" s="113"/>
      <c r="M44" s="112">
        <f>$Y44*M42</f>
        <v>0</v>
      </c>
      <c r="N44" s="113"/>
      <c r="O44" s="112">
        <f>$Y44*O42</f>
        <v>0</v>
      </c>
      <c r="P44" s="113"/>
      <c r="Q44" s="112">
        <f>$Y44*Q42</f>
        <v>0</v>
      </c>
      <c r="R44" s="113"/>
      <c r="S44" s="112">
        <f>$Y44*S42</f>
        <v>0</v>
      </c>
      <c r="T44" s="113"/>
      <c r="U44" s="112">
        <f>$Y44*U42</f>
        <v>0</v>
      </c>
      <c r="V44" s="113"/>
      <c r="W44" s="112">
        <f>$Y44*W42</f>
        <v>0</v>
      </c>
      <c r="X44" s="113"/>
      <c r="Y44" s="75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56"/>
      <c r="AN44" s="56"/>
      <c r="AO44" s="56"/>
      <c r="AP44" s="56"/>
    </row>
    <row r="45" spans="1:42" s="5" customFormat="1" ht="15.75" customHeight="1" thickTop="1">
      <c r="A45" s="114" t="s">
        <v>25</v>
      </c>
      <c r="B45" s="3"/>
      <c r="C45" s="117">
        <f>'Planilha - Preços unit.e totais'!H56</f>
        <v>0</v>
      </c>
      <c r="D45" s="7" t="s">
        <v>645</v>
      </c>
      <c r="E45" s="95" t="e">
        <f>E47/C45</f>
        <v>#DIV/0!</v>
      </c>
      <c r="F45" s="96"/>
      <c r="G45" s="95" t="e">
        <f>G47/C45</f>
        <v>#DIV/0!</v>
      </c>
      <c r="H45" s="96"/>
      <c r="I45" s="95" t="e">
        <f>I47/C45</f>
        <v>#DIV/0!</v>
      </c>
      <c r="J45" s="96"/>
      <c r="K45" s="95" t="e">
        <f>K47/C45</f>
        <v>#DIV/0!</v>
      </c>
      <c r="L45" s="96"/>
      <c r="M45" s="95" t="e">
        <f>M47/C45</f>
        <v>#DIV/0!</v>
      </c>
      <c r="N45" s="96"/>
      <c r="O45" s="95" t="e">
        <f>O47/C45</f>
        <v>#DIV/0!</v>
      </c>
      <c r="P45" s="96"/>
      <c r="Q45" s="95" t="e">
        <f>Q47/C45</f>
        <v>#DIV/0!</v>
      </c>
      <c r="R45" s="96"/>
      <c r="S45" s="95" t="e">
        <f>S47/C45</f>
        <v>#DIV/0!</v>
      </c>
      <c r="T45" s="96"/>
      <c r="U45" s="95" t="e">
        <f>U47/C45</f>
        <v>#DIV/0!</v>
      </c>
      <c r="V45" s="96"/>
      <c r="W45" s="95" t="e">
        <f>W47/C45</f>
        <v>#DIV/0!</v>
      </c>
      <c r="X45" s="96"/>
      <c r="Y45" s="83" t="e">
        <f>C45/Y215</f>
        <v>#DIV/0!</v>
      </c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56"/>
      <c r="AN45" s="56"/>
      <c r="AO45" s="56"/>
      <c r="AP45" s="56"/>
    </row>
    <row r="46" spans="1:42" s="5" customFormat="1" ht="12.75">
      <c r="A46" s="115"/>
      <c r="B46" s="6" t="s">
        <v>26</v>
      </c>
      <c r="C46" s="118"/>
      <c r="D46" s="7" t="s">
        <v>646</v>
      </c>
      <c r="E46" s="22"/>
      <c r="F46" s="21"/>
      <c r="G46" s="22"/>
      <c r="H46" s="21"/>
      <c r="I46" s="20"/>
      <c r="J46" s="8"/>
      <c r="K46" s="8"/>
      <c r="L46" s="8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0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56"/>
      <c r="AN46" s="56"/>
      <c r="AO46" s="56"/>
      <c r="AP46" s="56"/>
    </row>
    <row r="47" spans="1:42" s="5" customFormat="1" ht="13.5" thickBot="1">
      <c r="A47" s="116"/>
      <c r="B47" s="9">
        <v>0</v>
      </c>
      <c r="C47" s="119"/>
      <c r="D47" s="10" t="s">
        <v>647</v>
      </c>
      <c r="E47" s="101">
        <f>+E50</f>
        <v>0</v>
      </c>
      <c r="F47" s="102"/>
      <c r="G47" s="101">
        <f>+G50</f>
        <v>0</v>
      </c>
      <c r="H47" s="102"/>
      <c r="I47" s="99">
        <f>+I50</f>
        <v>0</v>
      </c>
      <c r="J47" s="100"/>
      <c r="K47" s="99">
        <f>K50</f>
        <v>0</v>
      </c>
      <c r="L47" s="100"/>
      <c r="M47" s="101">
        <f>+M50</f>
        <v>0</v>
      </c>
      <c r="N47" s="102"/>
      <c r="O47" s="101">
        <f>+O50</f>
        <v>0</v>
      </c>
      <c r="P47" s="102"/>
      <c r="Q47" s="101">
        <f>+Q50</f>
        <v>0</v>
      </c>
      <c r="R47" s="102"/>
      <c r="S47" s="101">
        <f>+S50</f>
        <v>0</v>
      </c>
      <c r="T47" s="102"/>
      <c r="U47" s="101">
        <f>+U50</f>
        <v>0</v>
      </c>
      <c r="V47" s="102"/>
      <c r="W47" s="101">
        <f>+W50</f>
        <v>0</v>
      </c>
      <c r="X47" s="102"/>
      <c r="Y47" s="211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56"/>
      <c r="AN47" s="56"/>
      <c r="AO47" s="56"/>
      <c r="AP47" s="56"/>
    </row>
    <row r="48" spans="1:42" s="12" customFormat="1" ht="15.75" customHeight="1" outlineLevel="1" thickTop="1">
      <c r="A48" s="87" t="s">
        <v>27</v>
      </c>
      <c r="B48" s="58"/>
      <c r="C48" s="123">
        <f>'Planilha - Preços unit.e totais'!H57</f>
        <v>0</v>
      </c>
      <c r="D48" s="13" t="s">
        <v>645</v>
      </c>
      <c r="E48" s="93"/>
      <c r="F48" s="94"/>
      <c r="G48" s="93"/>
      <c r="H48" s="94"/>
      <c r="I48" s="93">
        <v>0.5</v>
      </c>
      <c r="J48" s="94"/>
      <c r="K48" s="93">
        <v>0.5</v>
      </c>
      <c r="L48" s="94"/>
      <c r="M48" s="93"/>
      <c r="N48" s="94"/>
      <c r="O48" s="93"/>
      <c r="P48" s="94"/>
      <c r="Q48" s="93"/>
      <c r="R48" s="94"/>
      <c r="S48" s="93"/>
      <c r="T48" s="94"/>
      <c r="U48" s="93"/>
      <c r="V48" s="94"/>
      <c r="W48" s="93"/>
      <c r="X48" s="94"/>
      <c r="Y48" s="7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56"/>
      <c r="AN48" s="56"/>
      <c r="AO48" s="56"/>
      <c r="AP48" s="56"/>
    </row>
    <row r="49" spans="1:42" s="12" customFormat="1" ht="15" customHeight="1" outlineLevel="1">
      <c r="A49" s="88"/>
      <c r="B49" s="59" t="s">
        <v>28</v>
      </c>
      <c r="C49" s="124"/>
      <c r="D49" s="13" t="s">
        <v>646</v>
      </c>
      <c r="E49" s="19"/>
      <c r="F49" s="15"/>
      <c r="G49" s="15"/>
      <c r="H49" s="15"/>
      <c r="I49" s="14"/>
      <c r="J49" s="14"/>
      <c r="K49" s="14"/>
      <c r="L49" s="14"/>
      <c r="M49" s="15"/>
      <c r="N49" s="15"/>
      <c r="O49" s="15"/>
      <c r="P49" s="18"/>
      <c r="Q49" s="15"/>
      <c r="R49" s="18"/>
      <c r="S49" s="15"/>
      <c r="T49" s="18"/>
      <c r="U49" s="15"/>
      <c r="V49" s="18"/>
      <c r="W49" s="15"/>
      <c r="X49" s="18"/>
      <c r="Y49" s="74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56"/>
      <c r="AN49" s="56"/>
      <c r="AO49" s="56"/>
      <c r="AP49" s="56"/>
    </row>
    <row r="50" spans="1:42" s="12" customFormat="1" ht="15.75" customHeight="1" outlineLevel="1" thickBot="1">
      <c r="A50" s="89"/>
      <c r="B50" s="60">
        <v>0</v>
      </c>
      <c r="C50" s="125"/>
      <c r="D50" s="16" t="s">
        <v>647</v>
      </c>
      <c r="E50" s="112">
        <f>$Y50*E48</f>
        <v>0</v>
      </c>
      <c r="F50" s="113"/>
      <c r="G50" s="112">
        <f>$Y50*G48</f>
        <v>0</v>
      </c>
      <c r="H50" s="113"/>
      <c r="I50" s="112">
        <f>I48*C48</f>
        <v>0</v>
      </c>
      <c r="J50" s="113"/>
      <c r="K50" s="112">
        <f>K48*C48</f>
        <v>0</v>
      </c>
      <c r="L50" s="113"/>
      <c r="M50" s="112">
        <f>$Y50*M48</f>
        <v>0</v>
      </c>
      <c r="N50" s="113"/>
      <c r="O50" s="112">
        <f>$Y50*O48</f>
        <v>0</v>
      </c>
      <c r="P50" s="113"/>
      <c r="Q50" s="112">
        <f>$Y50*Q48</f>
        <v>0</v>
      </c>
      <c r="R50" s="113"/>
      <c r="S50" s="112">
        <f>$Y50*S48</f>
        <v>0</v>
      </c>
      <c r="T50" s="113"/>
      <c r="U50" s="112">
        <f>$Y50*U48</f>
        <v>0</v>
      </c>
      <c r="V50" s="113"/>
      <c r="W50" s="112">
        <f>$Y50*W48</f>
        <v>0</v>
      </c>
      <c r="X50" s="113"/>
      <c r="Y50" s="75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56"/>
      <c r="AN50" s="56"/>
      <c r="AO50" s="56"/>
      <c r="AP50" s="56"/>
    </row>
    <row r="51" spans="1:42" s="5" customFormat="1" ht="15.75" customHeight="1" thickTop="1">
      <c r="A51" s="114" t="s">
        <v>29</v>
      </c>
      <c r="B51" s="3"/>
      <c r="C51" s="117">
        <f>'Planilha - Preços unit.e totais'!H60</f>
        <v>0</v>
      </c>
      <c r="D51" s="7" t="s">
        <v>645</v>
      </c>
      <c r="E51" s="95" t="e">
        <f>E53/C51</f>
        <v>#DIV/0!</v>
      </c>
      <c r="F51" s="96"/>
      <c r="G51" s="95" t="e">
        <f>G53/C51</f>
        <v>#DIV/0!</v>
      </c>
      <c r="H51" s="96"/>
      <c r="I51" s="95" t="e">
        <f>I53/C51</f>
        <v>#DIV/0!</v>
      </c>
      <c r="J51" s="96"/>
      <c r="K51" s="95" t="e">
        <f>K53/C51</f>
        <v>#DIV/0!</v>
      </c>
      <c r="L51" s="96"/>
      <c r="M51" s="95" t="e">
        <f>M53/C51</f>
        <v>#DIV/0!</v>
      </c>
      <c r="N51" s="96"/>
      <c r="O51" s="95" t="e">
        <f>O53/C51</f>
        <v>#DIV/0!</v>
      </c>
      <c r="P51" s="96"/>
      <c r="Q51" s="95" t="e">
        <f>Q53/C51</f>
        <v>#DIV/0!</v>
      </c>
      <c r="R51" s="96"/>
      <c r="S51" s="95" t="e">
        <f>S53/C51</f>
        <v>#DIV/0!</v>
      </c>
      <c r="T51" s="96"/>
      <c r="U51" s="95" t="e">
        <f>U53/C51</f>
        <v>#DIV/0!</v>
      </c>
      <c r="V51" s="96"/>
      <c r="W51" s="95" t="e">
        <f>W53/C51</f>
        <v>#DIV/0!</v>
      </c>
      <c r="X51" s="96"/>
      <c r="Y51" s="83" t="e">
        <f>C51/Y215</f>
        <v>#DIV/0!</v>
      </c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56"/>
      <c r="AN51" s="56"/>
      <c r="AO51" s="56"/>
      <c r="AP51" s="56"/>
    </row>
    <row r="52" spans="1:42" s="5" customFormat="1" ht="12.75">
      <c r="A52" s="115"/>
      <c r="B52" s="6" t="s">
        <v>30</v>
      </c>
      <c r="C52" s="118"/>
      <c r="D52" s="7" t="s">
        <v>646</v>
      </c>
      <c r="E52" s="22"/>
      <c r="F52" s="21"/>
      <c r="G52" s="22"/>
      <c r="H52" s="21"/>
      <c r="I52" s="20"/>
      <c r="J52" s="8"/>
      <c r="K52" s="8"/>
      <c r="L52" s="8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0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3"/>
      <c r="AM52" s="56"/>
      <c r="AN52" s="56"/>
      <c r="AO52" s="56"/>
      <c r="AP52" s="56"/>
    </row>
    <row r="53" spans="1:42" s="5" customFormat="1" ht="13.5" thickBot="1">
      <c r="A53" s="116"/>
      <c r="B53" s="9">
        <v>0</v>
      </c>
      <c r="C53" s="119"/>
      <c r="D53" s="10" t="s">
        <v>647</v>
      </c>
      <c r="E53" s="101">
        <f>+E56</f>
        <v>0</v>
      </c>
      <c r="F53" s="102"/>
      <c r="G53" s="101">
        <f>+G56</f>
        <v>0</v>
      </c>
      <c r="H53" s="102"/>
      <c r="I53" s="99">
        <f>+I56</f>
        <v>0</v>
      </c>
      <c r="J53" s="100"/>
      <c r="K53" s="99">
        <f>+K56</f>
        <v>0</v>
      </c>
      <c r="L53" s="100"/>
      <c r="M53" s="101">
        <f>+M56</f>
        <v>0</v>
      </c>
      <c r="N53" s="102"/>
      <c r="O53" s="101">
        <f>+O56</f>
        <v>0</v>
      </c>
      <c r="P53" s="102"/>
      <c r="Q53" s="101">
        <f>+Q56</f>
        <v>0</v>
      </c>
      <c r="R53" s="102"/>
      <c r="S53" s="101">
        <f>+S56</f>
        <v>0</v>
      </c>
      <c r="T53" s="102"/>
      <c r="U53" s="101">
        <f>+U56</f>
        <v>0</v>
      </c>
      <c r="V53" s="102"/>
      <c r="W53" s="101">
        <f>+W56</f>
        <v>0</v>
      </c>
      <c r="X53" s="102"/>
      <c r="Y53" s="211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56"/>
      <c r="AN53" s="56"/>
      <c r="AO53" s="56"/>
      <c r="AP53" s="56"/>
    </row>
    <row r="54" spans="1:42" s="12" customFormat="1" ht="15.75" customHeight="1" outlineLevel="1" thickTop="1">
      <c r="A54" s="87" t="s">
        <v>31</v>
      </c>
      <c r="B54" s="58"/>
      <c r="C54" s="123">
        <f>'Planilha - Preços unit.e totais'!H61</f>
        <v>0</v>
      </c>
      <c r="D54" s="13" t="s">
        <v>645</v>
      </c>
      <c r="E54" s="93"/>
      <c r="F54" s="94"/>
      <c r="G54" s="93"/>
      <c r="H54" s="94"/>
      <c r="I54" s="93">
        <v>0.5</v>
      </c>
      <c r="J54" s="94"/>
      <c r="K54" s="93">
        <v>0.5</v>
      </c>
      <c r="L54" s="94"/>
      <c r="M54" s="93"/>
      <c r="N54" s="94"/>
      <c r="O54" s="93"/>
      <c r="P54" s="94"/>
      <c r="Q54" s="93"/>
      <c r="R54" s="94"/>
      <c r="S54" s="93"/>
      <c r="T54" s="94"/>
      <c r="U54" s="93"/>
      <c r="V54" s="94"/>
      <c r="W54" s="93"/>
      <c r="X54" s="94"/>
      <c r="Y54" s="7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56"/>
      <c r="AN54" s="56"/>
      <c r="AO54" s="56"/>
      <c r="AP54" s="56"/>
    </row>
    <row r="55" spans="1:42" s="12" customFormat="1" ht="15" customHeight="1" outlineLevel="1">
      <c r="A55" s="88"/>
      <c r="B55" s="59" t="s">
        <v>32</v>
      </c>
      <c r="C55" s="124"/>
      <c r="D55" s="13" t="s">
        <v>646</v>
      </c>
      <c r="E55" s="19"/>
      <c r="F55" s="15"/>
      <c r="G55" s="15"/>
      <c r="H55" s="15"/>
      <c r="I55" s="14"/>
      <c r="J55" s="14"/>
      <c r="K55" s="14"/>
      <c r="L55" s="14"/>
      <c r="M55" s="15"/>
      <c r="N55" s="15"/>
      <c r="O55" s="15"/>
      <c r="P55" s="18"/>
      <c r="Q55" s="15"/>
      <c r="R55" s="18"/>
      <c r="S55" s="15"/>
      <c r="T55" s="18"/>
      <c r="U55" s="15"/>
      <c r="V55" s="18"/>
      <c r="W55" s="15"/>
      <c r="X55" s="18"/>
      <c r="Y55" s="74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56"/>
      <c r="AN55" s="56"/>
      <c r="AO55" s="56"/>
      <c r="AP55" s="56"/>
    </row>
    <row r="56" spans="1:42" s="12" customFormat="1" ht="15.75" customHeight="1" outlineLevel="1" thickBot="1">
      <c r="A56" s="89"/>
      <c r="B56" s="60">
        <v>0</v>
      </c>
      <c r="C56" s="125"/>
      <c r="D56" s="16" t="s">
        <v>647</v>
      </c>
      <c r="E56" s="112">
        <f>$Y56*E54</f>
        <v>0</v>
      </c>
      <c r="F56" s="113"/>
      <c r="G56" s="112">
        <f>$Y56*G54</f>
        <v>0</v>
      </c>
      <c r="H56" s="113"/>
      <c r="I56" s="112">
        <f>I54*C54</f>
        <v>0</v>
      </c>
      <c r="J56" s="113"/>
      <c r="K56" s="112">
        <f>K54*C54</f>
        <v>0</v>
      </c>
      <c r="L56" s="113"/>
      <c r="M56" s="112">
        <f>$Y56*M54</f>
        <v>0</v>
      </c>
      <c r="N56" s="113"/>
      <c r="O56" s="112">
        <f>$Y56*O54</f>
        <v>0</v>
      </c>
      <c r="P56" s="113"/>
      <c r="Q56" s="112">
        <f>$Y56*Q54</f>
        <v>0</v>
      </c>
      <c r="R56" s="113"/>
      <c r="S56" s="112">
        <f>$Y56*S54</f>
        <v>0</v>
      </c>
      <c r="T56" s="113"/>
      <c r="U56" s="112">
        <f>$Y56*U54</f>
        <v>0</v>
      </c>
      <c r="V56" s="113"/>
      <c r="W56" s="112">
        <f>$Y56*W54</f>
        <v>0</v>
      </c>
      <c r="X56" s="113"/>
      <c r="Y56" s="75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56"/>
      <c r="AN56" s="56"/>
      <c r="AO56" s="56"/>
      <c r="AP56" s="56"/>
    </row>
    <row r="57" spans="1:42" s="5" customFormat="1" ht="13.5" thickTop="1">
      <c r="A57" s="114" t="s">
        <v>33</v>
      </c>
      <c r="B57" s="3"/>
      <c r="C57" s="117">
        <f>'Planilha - Preços unit.e totais'!H67</f>
        <v>0</v>
      </c>
      <c r="D57" s="4" t="s">
        <v>645</v>
      </c>
      <c r="E57" s="95" t="e">
        <f>E59/C57</f>
        <v>#DIV/0!</v>
      </c>
      <c r="F57" s="96"/>
      <c r="G57" s="95" t="e">
        <f>G59/C57</f>
        <v>#DIV/0!</v>
      </c>
      <c r="H57" s="96"/>
      <c r="I57" s="95" t="e">
        <f>I59/C57</f>
        <v>#DIV/0!</v>
      </c>
      <c r="J57" s="96"/>
      <c r="K57" s="95" t="e">
        <f>K59/C57</f>
        <v>#DIV/0!</v>
      </c>
      <c r="L57" s="96"/>
      <c r="M57" s="95" t="e">
        <f>M59/C57</f>
        <v>#DIV/0!</v>
      </c>
      <c r="N57" s="96"/>
      <c r="O57" s="95" t="e">
        <f>O59/C57</f>
        <v>#DIV/0!</v>
      </c>
      <c r="P57" s="96"/>
      <c r="Q57" s="95" t="e">
        <f>Q59/C57</f>
        <v>#DIV/0!</v>
      </c>
      <c r="R57" s="96"/>
      <c r="S57" s="95" t="e">
        <f>S59/C57</f>
        <v>#DIV/0!</v>
      </c>
      <c r="T57" s="96"/>
      <c r="U57" s="95" t="e">
        <f>U59/C57</f>
        <v>#DIV/0!</v>
      </c>
      <c r="V57" s="96"/>
      <c r="W57" s="95" t="e">
        <f>W59/C57</f>
        <v>#DIV/0!</v>
      </c>
      <c r="X57" s="96"/>
      <c r="Y57" s="83" t="e">
        <f>C57/Y215</f>
        <v>#DIV/0!</v>
      </c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56"/>
      <c r="AN57" s="56"/>
      <c r="AO57" s="56"/>
      <c r="AP57" s="56"/>
    </row>
    <row r="58" spans="1:42" s="5" customFormat="1" ht="12.75">
      <c r="A58" s="115"/>
      <c r="B58" s="6" t="s">
        <v>34</v>
      </c>
      <c r="C58" s="118"/>
      <c r="D58" s="7" t="s">
        <v>646</v>
      </c>
      <c r="E58" s="22"/>
      <c r="F58" s="21"/>
      <c r="G58" s="22"/>
      <c r="H58" s="21"/>
      <c r="I58" s="22"/>
      <c r="J58" s="21"/>
      <c r="K58" s="8"/>
      <c r="L58" s="8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0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56"/>
      <c r="AN58" s="56"/>
      <c r="AO58" s="56"/>
      <c r="AP58" s="56"/>
    </row>
    <row r="59" spans="1:42" s="5" customFormat="1" ht="13.5" thickBot="1">
      <c r="A59" s="116"/>
      <c r="B59" s="9">
        <v>0</v>
      </c>
      <c r="C59" s="119"/>
      <c r="D59" s="10" t="s">
        <v>647</v>
      </c>
      <c r="E59" s="101">
        <f>+E62</f>
        <v>0</v>
      </c>
      <c r="F59" s="102"/>
      <c r="G59" s="101">
        <f>+G62</f>
        <v>0</v>
      </c>
      <c r="H59" s="102"/>
      <c r="I59" s="101">
        <f>+I62</f>
        <v>0</v>
      </c>
      <c r="J59" s="102"/>
      <c r="K59" s="99">
        <f>+K62</f>
        <v>0</v>
      </c>
      <c r="L59" s="100"/>
      <c r="M59" s="101">
        <f>+M62</f>
        <v>0</v>
      </c>
      <c r="N59" s="102"/>
      <c r="O59" s="101">
        <f>+O62</f>
        <v>0</v>
      </c>
      <c r="P59" s="102"/>
      <c r="Q59" s="101">
        <f>+Q62</f>
        <v>0</v>
      </c>
      <c r="R59" s="102"/>
      <c r="S59" s="101">
        <f>+S62</f>
        <v>0</v>
      </c>
      <c r="T59" s="102"/>
      <c r="U59" s="101">
        <f>+U62</f>
        <v>0</v>
      </c>
      <c r="V59" s="102"/>
      <c r="W59" s="101">
        <f>+W62</f>
        <v>0</v>
      </c>
      <c r="X59" s="102"/>
      <c r="Y59" s="211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56"/>
      <c r="AN59" s="56"/>
      <c r="AO59" s="56"/>
      <c r="AP59" s="56"/>
    </row>
    <row r="60" spans="1:42" s="12" customFormat="1" ht="15.75" customHeight="1" outlineLevel="1" thickTop="1">
      <c r="A60" s="87" t="s">
        <v>35</v>
      </c>
      <c r="B60" s="58"/>
      <c r="C60" s="123">
        <f>'Planilha - Preços unit.e totais'!H68</f>
        <v>0</v>
      </c>
      <c r="D60" s="13" t="s">
        <v>645</v>
      </c>
      <c r="E60" s="93"/>
      <c r="F60" s="94"/>
      <c r="G60" s="93"/>
      <c r="H60" s="94"/>
      <c r="I60" s="93"/>
      <c r="J60" s="94"/>
      <c r="K60" s="93">
        <v>1</v>
      </c>
      <c r="L60" s="94"/>
      <c r="M60" s="93"/>
      <c r="N60" s="94"/>
      <c r="O60" s="93"/>
      <c r="P60" s="94"/>
      <c r="Q60" s="93"/>
      <c r="R60" s="94"/>
      <c r="S60" s="93"/>
      <c r="T60" s="94"/>
      <c r="U60" s="93"/>
      <c r="V60" s="94"/>
      <c r="W60" s="93"/>
      <c r="X60" s="94"/>
      <c r="Y60" s="7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56"/>
      <c r="AN60" s="56"/>
      <c r="AO60" s="56"/>
      <c r="AP60" s="56"/>
    </row>
    <row r="61" spans="1:42" s="12" customFormat="1" ht="15" customHeight="1" outlineLevel="1">
      <c r="A61" s="88"/>
      <c r="B61" s="59" t="s">
        <v>36</v>
      </c>
      <c r="C61" s="124"/>
      <c r="D61" s="13" t="s">
        <v>646</v>
      </c>
      <c r="E61" s="19"/>
      <c r="F61" s="15"/>
      <c r="G61" s="15"/>
      <c r="H61" s="15"/>
      <c r="I61" s="15"/>
      <c r="J61" s="15"/>
      <c r="K61" s="14"/>
      <c r="L61" s="14"/>
      <c r="M61" s="15"/>
      <c r="N61" s="15"/>
      <c r="O61" s="15"/>
      <c r="P61" s="18"/>
      <c r="Q61" s="15"/>
      <c r="R61" s="18"/>
      <c r="S61" s="15"/>
      <c r="T61" s="18"/>
      <c r="U61" s="15"/>
      <c r="V61" s="18"/>
      <c r="W61" s="15"/>
      <c r="X61" s="18"/>
      <c r="Y61" s="74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56"/>
      <c r="AN61" s="56"/>
      <c r="AO61" s="56"/>
      <c r="AP61" s="56"/>
    </row>
    <row r="62" spans="1:42" s="12" customFormat="1" ht="15.75" customHeight="1" outlineLevel="1" thickBot="1">
      <c r="A62" s="89"/>
      <c r="B62" s="60">
        <v>0</v>
      </c>
      <c r="C62" s="125"/>
      <c r="D62" s="16" t="s">
        <v>647</v>
      </c>
      <c r="E62" s="112">
        <f>$Y62*E60</f>
        <v>0</v>
      </c>
      <c r="F62" s="113"/>
      <c r="G62" s="112">
        <f>$Y62*G60</f>
        <v>0</v>
      </c>
      <c r="H62" s="113"/>
      <c r="I62" s="112">
        <f>$Y62*I60</f>
        <v>0</v>
      </c>
      <c r="J62" s="113"/>
      <c r="K62" s="112">
        <f>K60*C60</f>
        <v>0</v>
      </c>
      <c r="L62" s="113"/>
      <c r="M62" s="112">
        <f>$Y62*M60</f>
        <v>0</v>
      </c>
      <c r="N62" s="113"/>
      <c r="O62" s="112">
        <f>$Y62*O60</f>
        <v>0</v>
      </c>
      <c r="P62" s="113"/>
      <c r="Q62" s="112">
        <f>$Y62*Q60</f>
        <v>0</v>
      </c>
      <c r="R62" s="113"/>
      <c r="S62" s="112">
        <f>$Y62*S60</f>
        <v>0</v>
      </c>
      <c r="T62" s="113"/>
      <c r="U62" s="112">
        <f>$Y62*U60</f>
        <v>0</v>
      </c>
      <c r="V62" s="113"/>
      <c r="W62" s="112">
        <f>$Y62*W60</f>
        <v>0</v>
      </c>
      <c r="X62" s="113"/>
      <c r="Y62" s="75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56"/>
      <c r="AN62" s="56"/>
      <c r="AO62" s="56"/>
      <c r="AP62" s="56"/>
    </row>
    <row r="63" spans="1:42" s="5" customFormat="1" ht="13.5" thickTop="1">
      <c r="A63" s="114" t="s">
        <v>37</v>
      </c>
      <c r="B63" s="3"/>
      <c r="C63" s="117">
        <f>'Planilha - Preços unit.e totais'!H70</f>
        <v>0</v>
      </c>
      <c r="D63" s="4" t="s">
        <v>645</v>
      </c>
      <c r="E63" s="95" t="e">
        <f>E65/C63</f>
        <v>#DIV/0!</v>
      </c>
      <c r="F63" s="96"/>
      <c r="G63" s="95" t="e">
        <f>G65/C63</f>
        <v>#DIV/0!</v>
      </c>
      <c r="H63" s="96"/>
      <c r="I63" s="95" t="e">
        <f>I65/C63</f>
        <v>#DIV/0!</v>
      </c>
      <c r="J63" s="96"/>
      <c r="K63" s="95" t="e">
        <f>K65/C63</f>
        <v>#DIV/0!</v>
      </c>
      <c r="L63" s="96"/>
      <c r="M63" s="95" t="e">
        <f>M65/C63</f>
        <v>#DIV/0!</v>
      </c>
      <c r="N63" s="96"/>
      <c r="O63" s="95" t="e">
        <f>O65/C63</f>
        <v>#DIV/0!</v>
      </c>
      <c r="P63" s="96"/>
      <c r="Q63" s="95" t="e">
        <f>Q65/C63</f>
        <v>#DIV/0!</v>
      </c>
      <c r="R63" s="96"/>
      <c r="S63" s="95" t="e">
        <f>S65/C63</f>
        <v>#DIV/0!</v>
      </c>
      <c r="T63" s="96"/>
      <c r="U63" s="95" t="e">
        <f>U65/C63</f>
        <v>#DIV/0!</v>
      </c>
      <c r="V63" s="96"/>
      <c r="W63" s="95" t="e">
        <f>W65/C63</f>
        <v>#DIV/0!</v>
      </c>
      <c r="X63" s="96"/>
      <c r="Y63" s="83" t="e">
        <f>C63/Y215</f>
        <v>#DIV/0!</v>
      </c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56"/>
      <c r="AN63" s="56"/>
      <c r="AO63" s="56"/>
      <c r="AP63" s="56"/>
    </row>
    <row r="64" spans="1:42" s="5" customFormat="1" ht="12.75">
      <c r="A64" s="115"/>
      <c r="B64" s="6" t="s">
        <v>38</v>
      </c>
      <c r="C64" s="118"/>
      <c r="D64" s="7" t="s">
        <v>646</v>
      </c>
      <c r="E64" s="22"/>
      <c r="F64" s="21"/>
      <c r="G64" s="22"/>
      <c r="H64" s="21"/>
      <c r="I64" s="22"/>
      <c r="J64" s="21"/>
      <c r="K64" s="22"/>
      <c r="L64" s="21"/>
      <c r="M64" s="8"/>
      <c r="N64" s="8"/>
      <c r="O64" s="8"/>
      <c r="P64" s="8"/>
      <c r="Q64" s="21"/>
      <c r="R64" s="21"/>
      <c r="S64" s="8"/>
      <c r="T64" s="8"/>
      <c r="U64" s="8"/>
      <c r="V64" s="8"/>
      <c r="W64" s="21"/>
      <c r="X64" s="21"/>
      <c r="Y64" s="210"/>
      <c r="Z64" s="263"/>
      <c r="AA64" s="263"/>
      <c r="AB64" s="263"/>
      <c r="AC64" s="263"/>
      <c r="AD64" s="263"/>
      <c r="AE64" s="263"/>
      <c r="AF64" s="263"/>
      <c r="AG64" s="263"/>
      <c r="AH64" s="263"/>
      <c r="AI64" s="263"/>
      <c r="AJ64" s="263"/>
      <c r="AK64" s="263"/>
      <c r="AL64" s="263"/>
      <c r="AM64" s="56"/>
      <c r="AN64" s="56"/>
      <c r="AO64" s="56"/>
      <c r="AP64" s="56"/>
    </row>
    <row r="65" spans="1:42" s="5" customFormat="1" ht="13.5" thickBot="1">
      <c r="A65" s="116"/>
      <c r="B65" s="9">
        <v>0</v>
      </c>
      <c r="C65" s="119"/>
      <c r="D65" s="10" t="s">
        <v>647</v>
      </c>
      <c r="E65" s="101">
        <f>+E68+E71+E74+E77</f>
        <v>0</v>
      </c>
      <c r="F65" s="102"/>
      <c r="G65" s="101">
        <f>+G68+G71+G74+G77</f>
        <v>0</v>
      </c>
      <c r="H65" s="102"/>
      <c r="I65" s="101">
        <f>+I68+I71+I74+I77</f>
        <v>0</v>
      </c>
      <c r="J65" s="102"/>
      <c r="K65" s="101">
        <f>+K68+K71+K74+K77</f>
        <v>0</v>
      </c>
      <c r="L65" s="102"/>
      <c r="M65" s="99">
        <f>+M68+M71+M74+M77</f>
        <v>0</v>
      </c>
      <c r="N65" s="100"/>
      <c r="O65" s="99">
        <f>+O68+O71+O74+O77</f>
        <v>0</v>
      </c>
      <c r="P65" s="100"/>
      <c r="Q65" s="101">
        <f>+Q68+Q71+Q74+Q77</f>
        <v>0</v>
      </c>
      <c r="R65" s="102"/>
      <c r="S65" s="99">
        <f>+S68+S71+S74+S77</f>
        <v>0</v>
      </c>
      <c r="T65" s="100"/>
      <c r="U65" s="99">
        <f>+U68+U71+U74+U77</f>
        <v>0</v>
      </c>
      <c r="V65" s="100"/>
      <c r="W65" s="101">
        <f>+W68+W71+W74+W77</f>
        <v>0</v>
      </c>
      <c r="X65" s="102"/>
      <c r="Y65" s="211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56"/>
      <c r="AN65" s="56"/>
      <c r="AO65" s="56"/>
      <c r="AP65" s="56"/>
    </row>
    <row r="66" spans="1:42" s="12" customFormat="1" ht="15.75" customHeight="1" outlineLevel="1" thickTop="1">
      <c r="A66" s="87" t="s">
        <v>39</v>
      </c>
      <c r="B66" s="58"/>
      <c r="C66" s="123">
        <f>'Planilha - Preços unit.e totais'!H71</f>
        <v>0</v>
      </c>
      <c r="D66" s="11" t="s">
        <v>645</v>
      </c>
      <c r="E66" s="93"/>
      <c r="F66" s="94"/>
      <c r="G66" s="93"/>
      <c r="H66" s="94"/>
      <c r="I66" s="93"/>
      <c r="J66" s="94"/>
      <c r="K66" s="93"/>
      <c r="L66" s="94"/>
      <c r="M66" s="93">
        <v>0.5</v>
      </c>
      <c r="N66" s="94"/>
      <c r="O66" s="93">
        <v>0.5</v>
      </c>
      <c r="P66" s="94"/>
      <c r="Q66" s="93"/>
      <c r="R66" s="94"/>
      <c r="S66" s="93"/>
      <c r="T66" s="94"/>
      <c r="U66" s="93"/>
      <c r="V66" s="94"/>
      <c r="W66" s="93"/>
      <c r="X66" s="94"/>
      <c r="Y66" s="7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56"/>
      <c r="AN66" s="56"/>
      <c r="AO66" s="56"/>
      <c r="AP66" s="56"/>
    </row>
    <row r="67" spans="1:42" s="12" customFormat="1" ht="15" customHeight="1" outlineLevel="1">
      <c r="A67" s="88"/>
      <c r="B67" s="59" t="s">
        <v>40</v>
      </c>
      <c r="C67" s="124"/>
      <c r="D67" s="13" t="s">
        <v>646</v>
      </c>
      <c r="E67" s="19"/>
      <c r="F67" s="15"/>
      <c r="G67" s="15"/>
      <c r="H67" s="15"/>
      <c r="I67" s="15"/>
      <c r="J67" s="15"/>
      <c r="K67" s="15"/>
      <c r="L67" s="15"/>
      <c r="M67" s="14"/>
      <c r="N67" s="14"/>
      <c r="O67" s="14"/>
      <c r="P67" s="23"/>
      <c r="Q67" s="15"/>
      <c r="R67" s="18"/>
      <c r="S67" s="15"/>
      <c r="T67" s="18"/>
      <c r="U67" s="15"/>
      <c r="V67" s="18"/>
      <c r="W67" s="15"/>
      <c r="X67" s="18"/>
      <c r="Y67" s="74"/>
      <c r="Z67" s="263"/>
      <c r="AA67" s="263"/>
      <c r="AB67" s="263"/>
      <c r="AC67" s="263"/>
      <c r="AD67" s="263"/>
      <c r="AE67" s="263"/>
      <c r="AF67" s="263"/>
      <c r="AG67" s="263"/>
      <c r="AH67" s="263"/>
      <c r="AI67" s="263"/>
      <c r="AJ67" s="263"/>
      <c r="AK67" s="263"/>
      <c r="AL67" s="263"/>
      <c r="AM67" s="56"/>
      <c r="AN67" s="56"/>
      <c r="AO67" s="56"/>
      <c r="AP67" s="56"/>
    </row>
    <row r="68" spans="1:42" s="12" customFormat="1" ht="15.75" customHeight="1" outlineLevel="1" thickBot="1">
      <c r="A68" s="89"/>
      <c r="B68" s="60">
        <v>0</v>
      </c>
      <c r="C68" s="125"/>
      <c r="D68" s="16" t="s">
        <v>647</v>
      </c>
      <c r="E68" s="112">
        <f>$Y68*E66</f>
        <v>0</v>
      </c>
      <c r="F68" s="113"/>
      <c r="G68" s="112">
        <f>$Y68*G66</f>
        <v>0</v>
      </c>
      <c r="H68" s="113"/>
      <c r="I68" s="112">
        <f>$Y68*I66</f>
        <v>0</v>
      </c>
      <c r="J68" s="113"/>
      <c r="K68" s="112">
        <f>$Y68*K66</f>
        <v>0</v>
      </c>
      <c r="L68" s="113"/>
      <c r="M68" s="112">
        <f>M66*C66</f>
        <v>0</v>
      </c>
      <c r="N68" s="113"/>
      <c r="O68" s="112">
        <f>O66*C66</f>
        <v>0</v>
      </c>
      <c r="P68" s="113"/>
      <c r="Q68" s="112">
        <f>$Y68*Q66</f>
        <v>0</v>
      </c>
      <c r="R68" s="113"/>
      <c r="S68" s="112">
        <f>$Y68*S66</f>
        <v>0</v>
      </c>
      <c r="T68" s="113"/>
      <c r="U68" s="112">
        <f>$Y68*U66</f>
        <v>0</v>
      </c>
      <c r="V68" s="113"/>
      <c r="W68" s="112">
        <f>$Y68*W66</f>
        <v>0</v>
      </c>
      <c r="X68" s="113"/>
      <c r="Y68" s="75"/>
      <c r="Z68" s="263"/>
      <c r="AA68" s="263"/>
      <c r="AB68" s="263"/>
      <c r="AC68" s="263"/>
      <c r="AD68" s="263"/>
      <c r="AE68" s="263"/>
      <c r="AF68" s="263"/>
      <c r="AG68" s="263"/>
      <c r="AH68" s="263"/>
      <c r="AI68" s="263"/>
      <c r="AJ68" s="263"/>
      <c r="AK68" s="263"/>
      <c r="AL68" s="263"/>
      <c r="AM68" s="56"/>
      <c r="AN68" s="56"/>
      <c r="AO68" s="56"/>
      <c r="AP68" s="56"/>
    </row>
    <row r="69" spans="1:42" s="12" customFormat="1" ht="15.75" customHeight="1" outlineLevel="1" thickTop="1">
      <c r="A69" s="87" t="s">
        <v>41</v>
      </c>
      <c r="B69" s="58"/>
      <c r="C69" s="123">
        <f>'Planilha - Preços unit.e totais'!H76</f>
        <v>0</v>
      </c>
      <c r="D69" s="11" t="s">
        <v>645</v>
      </c>
      <c r="E69" s="93"/>
      <c r="F69" s="94"/>
      <c r="G69" s="93"/>
      <c r="H69" s="94"/>
      <c r="I69" s="93"/>
      <c r="J69" s="94"/>
      <c r="K69" s="93"/>
      <c r="L69" s="94"/>
      <c r="M69" s="93">
        <v>0.5</v>
      </c>
      <c r="N69" s="94"/>
      <c r="O69" s="93">
        <v>0.5</v>
      </c>
      <c r="P69" s="94"/>
      <c r="Q69" s="93"/>
      <c r="R69" s="94"/>
      <c r="S69" s="93"/>
      <c r="T69" s="94"/>
      <c r="U69" s="93"/>
      <c r="V69" s="94"/>
      <c r="W69" s="93"/>
      <c r="X69" s="94"/>
      <c r="Y69" s="73"/>
      <c r="Z69" s="263"/>
      <c r="AA69" s="263"/>
      <c r="AB69" s="263"/>
      <c r="AC69" s="263"/>
      <c r="AD69" s="263"/>
      <c r="AE69" s="263"/>
      <c r="AF69" s="263"/>
      <c r="AG69" s="263"/>
      <c r="AH69" s="263"/>
      <c r="AI69" s="263"/>
      <c r="AJ69" s="263"/>
      <c r="AK69" s="263"/>
      <c r="AL69" s="263"/>
      <c r="AM69" s="56"/>
      <c r="AN69" s="56"/>
      <c r="AO69" s="56"/>
      <c r="AP69" s="56"/>
    </row>
    <row r="70" spans="1:42" s="12" customFormat="1" ht="15" customHeight="1" outlineLevel="1">
      <c r="A70" s="88"/>
      <c r="B70" s="59" t="s">
        <v>42</v>
      </c>
      <c r="C70" s="124"/>
      <c r="D70" s="13" t="s">
        <v>646</v>
      </c>
      <c r="E70" s="15"/>
      <c r="F70" s="15"/>
      <c r="G70" s="15"/>
      <c r="H70" s="15"/>
      <c r="I70" s="15"/>
      <c r="J70" s="15"/>
      <c r="K70" s="15"/>
      <c r="L70" s="15"/>
      <c r="M70" s="14"/>
      <c r="N70" s="14"/>
      <c r="O70" s="14"/>
      <c r="P70" s="14"/>
      <c r="Q70" s="15"/>
      <c r="R70" s="15"/>
      <c r="S70" s="15"/>
      <c r="T70" s="15"/>
      <c r="U70" s="15"/>
      <c r="V70" s="15"/>
      <c r="W70" s="15"/>
      <c r="X70" s="15"/>
      <c r="Y70" s="74"/>
      <c r="Z70" s="263"/>
      <c r="AA70" s="263"/>
      <c r="AB70" s="263"/>
      <c r="AC70" s="263"/>
      <c r="AD70" s="263"/>
      <c r="AE70" s="263"/>
      <c r="AF70" s="263"/>
      <c r="AG70" s="263"/>
      <c r="AH70" s="263"/>
      <c r="AI70" s="263"/>
      <c r="AJ70" s="263"/>
      <c r="AK70" s="263"/>
      <c r="AL70" s="263"/>
      <c r="AM70" s="56"/>
      <c r="AN70" s="56"/>
      <c r="AO70" s="56"/>
      <c r="AP70" s="56"/>
    </row>
    <row r="71" spans="1:42" s="12" customFormat="1" ht="15.75" customHeight="1" outlineLevel="1" thickBot="1">
      <c r="A71" s="89"/>
      <c r="B71" s="60">
        <v>0</v>
      </c>
      <c r="C71" s="125"/>
      <c r="D71" s="16" t="s">
        <v>647</v>
      </c>
      <c r="E71" s="112">
        <f>$Y71*E69</f>
        <v>0</v>
      </c>
      <c r="F71" s="113"/>
      <c r="G71" s="112">
        <f>$Y71*G69</f>
        <v>0</v>
      </c>
      <c r="H71" s="113"/>
      <c r="I71" s="112">
        <f>$Y71*I69</f>
        <v>0</v>
      </c>
      <c r="J71" s="113"/>
      <c r="K71" s="112">
        <f>$Y71*K69</f>
        <v>0</v>
      </c>
      <c r="L71" s="113"/>
      <c r="M71" s="112">
        <f>M69*C69</f>
        <v>0</v>
      </c>
      <c r="N71" s="113"/>
      <c r="O71" s="112">
        <f>O69*C69</f>
        <v>0</v>
      </c>
      <c r="P71" s="113"/>
      <c r="Q71" s="112">
        <f>$Y71*Q69</f>
        <v>0</v>
      </c>
      <c r="R71" s="113"/>
      <c r="S71" s="112">
        <f>$Y71*S69</f>
        <v>0</v>
      </c>
      <c r="T71" s="113"/>
      <c r="U71" s="112">
        <f>$Y71*U69</f>
        <v>0</v>
      </c>
      <c r="V71" s="113"/>
      <c r="W71" s="112">
        <f>$Y71*W69</f>
        <v>0</v>
      </c>
      <c r="X71" s="113"/>
      <c r="Y71" s="75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3"/>
      <c r="AM71" s="56"/>
      <c r="AN71" s="56"/>
      <c r="AO71" s="56"/>
      <c r="AP71" s="56"/>
    </row>
    <row r="72" spans="1:42" s="12" customFormat="1" ht="15.75" customHeight="1" outlineLevel="1" thickTop="1">
      <c r="A72" s="87" t="s">
        <v>43</v>
      </c>
      <c r="B72" s="58"/>
      <c r="C72" s="123">
        <f>'Planilha - Preços unit.e totais'!H78</f>
        <v>0</v>
      </c>
      <c r="D72" s="13" t="s">
        <v>645</v>
      </c>
      <c r="E72" s="93"/>
      <c r="F72" s="94"/>
      <c r="G72" s="93"/>
      <c r="H72" s="94"/>
      <c r="I72" s="93"/>
      <c r="J72" s="94"/>
      <c r="K72" s="93"/>
      <c r="L72" s="94"/>
      <c r="M72" s="93">
        <v>0.5</v>
      </c>
      <c r="N72" s="94"/>
      <c r="O72" s="93">
        <v>0.5</v>
      </c>
      <c r="P72" s="94"/>
      <c r="Q72" s="93"/>
      <c r="R72" s="94"/>
      <c r="S72" s="93"/>
      <c r="T72" s="94"/>
      <c r="U72" s="93"/>
      <c r="V72" s="94"/>
      <c r="W72" s="93"/>
      <c r="X72" s="94"/>
      <c r="Y72" s="73"/>
      <c r="Z72" s="263"/>
      <c r="AA72" s="263"/>
      <c r="AB72" s="263"/>
      <c r="AC72" s="263"/>
      <c r="AD72" s="263"/>
      <c r="AE72" s="263"/>
      <c r="AF72" s="263"/>
      <c r="AG72" s="263"/>
      <c r="AH72" s="263"/>
      <c r="AI72" s="263"/>
      <c r="AJ72" s="263"/>
      <c r="AK72" s="263"/>
      <c r="AL72" s="263"/>
      <c r="AM72" s="56"/>
      <c r="AN72" s="56"/>
      <c r="AO72" s="56"/>
      <c r="AP72" s="56"/>
    </row>
    <row r="73" spans="1:42" s="12" customFormat="1" ht="15" customHeight="1" outlineLevel="1">
      <c r="A73" s="88"/>
      <c r="B73" s="59" t="s">
        <v>44</v>
      </c>
      <c r="C73" s="124"/>
      <c r="D73" s="13" t="s">
        <v>646</v>
      </c>
      <c r="E73" s="19"/>
      <c r="F73" s="15"/>
      <c r="G73" s="15"/>
      <c r="H73" s="15"/>
      <c r="I73" s="15"/>
      <c r="J73" s="15"/>
      <c r="K73" s="15"/>
      <c r="L73" s="15"/>
      <c r="M73" s="14"/>
      <c r="N73" s="14"/>
      <c r="O73" s="14"/>
      <c r="P73" s="23"/>
      <c r="Q73" s="15"/>
      <c r="R73" s="18"/>
      <c r="S73" s="15"/>
      <c r="T73" s="18"/>
      <c r="U73" s="15"/>
      <c r="V73" s="18"/>
      <c r="W73" s="15"/>
      <c r="X73" s="18"/>
      <c r="Y73" s="74"/>
      <c r="Z73" s="263"/>
      <c r="AA73" s="263"/>
      <c r="AB73" s="263"/>
      <c r="AC73" s="263"/>
      <c r="AD73" s="263"/>
      <c r="AE73" s="263"/>
      <c r="AF73" s="263"/>
      <c r="AG73" s="263"/>
      <c r="AH73" s="263"/>
      <c r="AI73" s="263"/>
      <c r="AJ73" s="263"/>
      <c r="AK73" s="263"/>
      <c r="AL73" s="263"/>
      <c r="AM73" s="56"/>
      <c r="AN73" s="56"/>
      <c r="AO73" s="56"/>
      <c r="AP73" s="56"/>
    </row>
    <row r="74" spans="1:42" s="12" customFormat="1" ht="15.75" customHeight="1" outlineLevel="1" thickBot="1">
      <c r="A74" s="89"/>
      <c r="B74" s="60">
        <v>0</v>
      </c>
      <c r="C74" s="125"/>
      <c r="D74" s="16" t="s">
        <v>647</v>
      </c>
      <c r="E74" s="112">
        <f>$Y74*E72</f>
        <v>0</v>
      </c>
      <c r="F74" s="113"/>
      <c r="G74" s="112">
        <f>$Y74*G72</f>
        <v>0</v>
      </c>
      <c r="H74" s="113"/>
      <c r="I74" s="112">
        <f>$Y74*I72</f>
        <v>0</v>
      </c>
      <c r="J74" s="113"/>
      <c r="K74" s="112">
        <f>$Y74*K72</f>
        <v>0</v>
      </c>
      <c r="L74" s="113"/>
      <c r="M74" s="112">
        <f>M72*C72</f>
        <v>0</v>
      </c>
      <c r="N74" s="113"/>
      <c r="O74" s="112">
        <f>O72*C72</f>
        <v>0</v>
      </c>
      <c r="P74" s="113"/>
      <c r="Q74" s="112">
        <f>$Y74*Q72</f>
        <v>0</v>
      </c>
      <c r="R74" s="113"/>
      <c r="S74" s="112">
        <f>$Y74*S72</f>
        <v>0</v>
      </c>
      <c r="T74" s="113"/>
      <c r="U74" s="112">
        <f>$Y74*U72</f>
        <v>0</v>
      </c>
      <c r="V74" s="113"/>
      <c r="W74" s="112">
        <f>$Y74*W72</f>
        <v>0</v>
      </c>
      <c r="X74" s="113"/>
      <c r="Y74" s="75"/>
      <c r="Z74" s="263"/>
      <c r="AA74" s="263"/>
      <c r="AB74" s="263"/>
      <c r="AC74" s="263"/>
      <c r="AD74" s="263"/>
      <c r="AE74" s="263"/>
      <c r="AF74" s="263"/>
      <c r="AG74" s="263"/>
      <c r="AH74" s="263"/>
      <c r="AI74" s="263"/>
      <c r="AJ74" s="263"/>
      <c r="AK74" s="263"/>
      <c r="AL74" s="263"/>
      <c r="AM74" s="56"/>
      <c r="AN74" s="56"/>
      <c r="AO74" s="56"/>
      <c r="AP74" s="56"/>
    </row>
    <row r="75" spans="1:42" s="12" customFormat="1" ht="15.75" customHeight="1" outlineLevel="1" thickTop="1">
      <c r="A75" s="87" t="s">
        <v>45</v>
      </c>
      <c r="B75" s="58"/>
      <c r="C75" s="123">
        <f>'Planilha - Preços unit.e totais'!H83</f>
        <v>0</v>
      </c>
      <c r="D75" s="13" t="s">
        <v>645</v>
      </c>
      <c r="E75" s="93"/>
      <c r="F75" s="94"/>
      <c r="G75" s="93"/>
      <c r="H75" s="94"/>
      <c r="I75" s="93"/>
      <c r="J75" s="94"/>
      <c r="K75" s="93"/>
      <c r="L75" s="94"/>
      <c r="M75" s="93"/>
      <c r="N75" s="94"/>
      <c r="O75" s="93"/>
      <c r="P75" s="94"/>
      <c r="Q75" s="93"/>
      <c r="R75" s="94"/>
      <c r="S75" s="93">
        <v>0.5</v>
      </c>
      <c r="T75" s="94"/>
      <c r="U75" s="93">
        <v>0.5</v>
      </c>
      <c r="V75" s="94"/>
      <c r="W75" s="93"/>
      <c r="X75" s="94"/>
      <c r="Y75" s="7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263"/>
      <c r="AM75" s="56"/>
      <c r="AN75" s="56"/>
      <c r="AO75" s="56"/>
      <c r="AP75" s="56"/>
    </row>
    <row r="76" spans="1:42" s="12" customFormat="1" ht="15" customHeight="1" outlineLevel="1">
      <c r="A76" s="88"/>
      <c r="B76" s="59" t="s">
        <v>46</v>
      </c>
      <c r="C76" s="124"/>
      <c r="D76" s="13" t="s">
        <v>646</v>
      </c>
      <c r="E76" s="19"/>
      <c r="F76" s="15"/>
      <c r="G76" s="19"/>
      <c r="H76" s="15"/>
      <c r="I76" s="19"/>
      <c r="J76" s="15"/>
      <c r="K76" s="15"/>
      <c r="L76" s="15"/>
      <c r="M76" s="15"/>
      <c r="N76" s="15"/>
      <c r="O76" s="15"/>
      <c r="P76" s="15"/>
      <c r="Q76" s="15"/>
      <c r="R76" s="15"/>
      <c r="S76" s="14"/>
      <c r="T76" s="14"/>
      <c r="U76" s="14"/>
      <c r="V76" s="14"/>
      <c r="W76" s="15"/>
      <c r="X76" s="15"/>
      <c r="Y76" s="74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263"/>
      <c r="AM76" s="56"/>
      <c r="AN76" s="56"/>
      <c r="AO76" s="56"/>
      <c r="AP76" s="56"/>
    </row>
    <row r="77" spans="1:42" s="12" customFormat="1" ht="15.75" customHeight="1" outlineLevel="1" thickBot="1">
      <c r="A77" s="89"/>
      <c r="B77" s="60">
        <v>0</v>
      </c>
      <c r="C77" s="125"/>
      <c r="D77" s="16" t="s">
        <v>647</v>
      </c>
      <c r="E77" s="112">
        <f>$Y77*E75</f>
        <v>0</v>
      </c>
      <c r="F77" s="113"/>
      <c r="G77" s="112">
        <f>$Y77*G75</f>
        <v>0</v>
      </c>
      <c r="H77" s="113"/>
      <c r="I77" s="112">
        <f>$Y77*I75</f>
        <v>0</v>
      </c>
      <c r="J77" s="113"/>
      <c r="K77" s="112">
        <f>$Y77*K75</f>
        <v>0</v>
      </c>
      <c r="L77" s="113"/>
      <c r="M77" s="112">
        <f>$Y77*M75</f>
        <v>0</v>
      </c>
      <c r="N77" s="113"/>
      <c r="O77" s="112">
        <f>$Y77*O75</f>
        <v>0</v>
      </c>
      <c r="P77" s="113"/>
      <c r="Q77" s="112">
        <f>$Y77*Q75</f>
        <v>0</v>
      </c>
      <c r="R77" s="113"/>
      <c r="S77" s="112">
        <f>S75*C75</f>
        <v>0</v>
      </c>
      <c r="T77" s="113"/>
      <c r="U77" s="112">
        <f>U75*C75</f>
        <v>0</v>
      </c>
      <c r="V77" s="113"/>
      <c r="W77" s="112">
        <f>$Y77*W75</f>
        <v>0</v>
      </c>
      <c r="X77" s="113"/>
      <c r="Y77" s="75"/>
      <c r="Z77" s="263"/>
      <c r="AA77" s="263"/>
      <c r="AB77" s="263"/>
      <c r="AC77" s="263"/>
      <c r="AD77" s="263"/>
      <c r="AE77" s="263"/>
      <c r="AF77" s="263"/>
      <c r="AG77" s="263"/>
      <c r="AH77" s="263"/>
      <c r="AI77" s="263"/>
      <c r="AJ77" s="263"/>
      <c r="AK77" s="263"/>
      <c r="AL77" s="263"/>
      <c r="AM77" s="56"/>
      <c r="AN77" s="56"/>
      <c r="AO77" s="56"/>
      <c r="AP77" s="56"/>
    </row>
    <row r="78" spans="1:42" s="5" customFormat="1" ht="15.75" customHeight="1" thickTop="1">
      <c r="A78" s="114" t="s">
        <v>47</v>
      </c>
      <c r="B78" s="3"/>
      <c r="C78" s="117">
        <f>'Planilha - Preços unit.e totais'!H85</f>
        <v>0</v>
      </c>
      <c r="D78" s="7" t="s">
        <v>645</v>
      </c>
      <c r="E78" s="95" t="e">
        <f>E80/C78</f>
        <v>#DIV/0!</v>
      </c>
      <c r="F78" s="96"/>
      <c r="G78" s="95" t="e">
        <f>G80/C78</f>
        <v>#DIV/0!</v>
      </c>
      <c r="H78" s="96"/>
      <c r="I78" s="95" t="e">
        <f>I80/C78</f>
        <v>#DIV/0!</v>
      </c>
      <c r="J78" s="96"/>
      <c r="K78" s="95" t="e">
        <f>K80/C78</f>
        <v>#DIV/0!</v>
      </c>
      <c r="L78" s="96"/>
      <c r="M78" s="95" t="e">
        <f>M80/C78</f>
        <v>#DIV/0!</v>
      </c>
      <c r="N78" s="96"/>
      <c r="O78" s="95" t="e">
        <f>O80/C78</f>
        <v>#DIV/0!</v>
      </c>
      <c r="P78" s="96"/>
      <c r="Q78" s="95" t="e">
        <f>Q80/C78</f>
        <v>#DIV/0!</v>
      </c>
      <c r="R78" s="96"/>
      <c r="S78" s="95" t="e">
        <f>S80/C78</f>
        <v>#DIV/0!</v>
      </c>
      <c r="T78" s="96"/>
      <c r="U78" s="95" t="e">
        <f>U80/C78</f>
        <v>#DIV/0!</v>
      </c>
      <c r="V78" s="96"/>
      <c r="W78" s="95" t="e">
        <f>W80/C78</f>
        <v>#DIV/0!</v>
      </c>
      <c r="X78" s="96"/>
      <c r="Y78" s="83" t="e">
        <f>C78/Y215</f>
        <v>#DIV/0!</v>
      </c>
      <c r="Z78" s="263"/>
      <c r="AA78" s="263"/>
      <c r="AB78" s="263"/>
      <c r="AC78" s="263"/>
      <c r="AD78" s="263"/>
      <c r="AE78" s="263"/>
      <c r="AF78" s="263"/>
      <c r="AG78" s="263"/>
      <c r="AH78" s="263"/>
      <c r="AI78" s="263"/>
      <c r="AJ78" s="263"/>
      <c r="AK78" s="263"/>
      <c r="AL78" s="263"/>
      <c r="AM78" s="56"/>
      <c r="AN78" s="56"/>
      <c r="AO78" s="56"/>
      <c r="AP78" s="56"/>
    </row>
    <row r="79" spans="1:42" s="5" customFormat="1" ht="12.75">
      <c r="A79" s="115"/>
      <c r="B79" s="6" t="s">
        <v>48</v>
      </c>
      <c r="C79" s="118"/>
      <c r="D79" s="7" t="s">
        <v>646</v>
      </c>
      <c r="E79" s="22"/>
      <c r="F79" s="21"/>
      <c r="G79" s="22"/>
      <c r="H79" s="21"/>
      <c r="I79" s="22"/>
      <c r="J79" s="21"/>
      <c r="K79" s="21"/>
      <c r="L79" s="21"/>
      <c r="M79" s="8"/>
      <c r="N79" s="8"/>
      <c r="O79" s="8"/>
      <c r="P79" s="8"/>
      <c r="Q79" s="8"/>
      <c r="R79" s="8"/>
      <c r="S79" s="8"/>
      <c r="T79" s="8"/>
      <c r="U79" s="8"/>
      <c r="V79" s="8"/>
      <c r="W79" s="21"/>
      <c r="X79" s="21"/>
      <c r="Y79" s="210"/>
      <c r="Z79" s="263"/>
      <c r="AA79" s="263"/>
      <c r="AB79" s="263"/>
      <c r="AC79" s="263"/>
      <c r="AD79" s="263"/>
      <c r="AE79" s="263"/>
      <c r="AF79" s="263"/>
      <c r="AG79" s="263"/>
      <c r="AH79" s="263"/>
      <c r="AI79" s="263"/>
      <c r="AJ79" s="263"/>
      <c r="AK79" s="263"/>
      <c r="AL79" s="263"/>
      <c r="AM79" s="56"/>
      <c r="AN79" s="56"/>
      <c r="AO79" s="56"/>
      <c r="AP79" s="56"/>
    </row>
    <row r="80" spans="1:42" s="5" customFormat="1" ht="15" customHeight="1" thickBot="1">
      <c r="A80" s="116"/>
      <c r="B80" s="9">
        <v>0</v>
      </c>
      <c r="C80" s="119"/>
      <c r="D80" s="10" t="s">
        <v>647</v>
      </c>
      <c r="E80" s="101">
        <f t="shared" ref="E80:W80" si="0">+E83+E86+E89</f>
        <v>0</v>
      </c>
      <c r="F80" s="102"/>
      <c r="G80" s="101">
        <f t="shared" si="0"/>
        <v>0</v>
      </c>
      <c r="H80" s="102"/>
      <c r="I80" s="101">
        <f t="shared" si="0"/>
        <v>0</v>
      </c>
      <c r="J80" s="102"/>
      <c r="K80" s="101">
        <f t="shared" si="0"/>
        <v>0</v>
      </c>
      <c r="L80" s="102"/>
      <c r="M80" s="99">
        <f t="shared" si="0"/>
        <v>0</v>
      </c>
      <c r="N80" s="100"/>
      <c r="O80" s="99">
        <f t="shared" si="0"/>
        <v>0</v>
      </c>
      <c r="P80" s="100"/>
      <c r="Q80" s="99">
        <f t="shared" si="0"/>
        <v>0</v>
      </c>
      <c r="R80" s="100"/>
      <c r="S80" s="99">
        <f t="shared" si="0"/>
        <v>0</v>
      </c>
      <c r="T80" s="100"/>
      <c r="U80" s="99">
        <f t="shared" si="0"/>
        <v>0</v>
      </c>
      <c r="V80" s="100"/>
      <c r="W80" s="101">
        <f t="shared" si="0"/>
        <v>0</v>
      </c>
      <c r="X80" s="102"/>
      <c r="Y80" s="211"/>
      <c r="Z80" s="263"/>
      <c r="AA80" s="263"/>
      <c r="AB80" s="263"/>
      <c r="AC80" s="263"/>
      <c r="AD80" s="263"/>
      <c r="AE80" s="263"/>
      <c r="AF80" s="263"/>
      <c r="AG80" s="263"/>
      <c r="AH80" s="263"/>
      <c r="AI80" s="263"/>
      <c r="AJ80" s="263"/>
      <c r="AK80" s="263"/>
      <c r="AL80" s="263"/>
      <c r="AM80" s="56"/>
      <c r="AN80" s="56"/>
      <c r="AO80" s="56"/>
      <c r="AP80" s="56"/>
    </row>
    <row r="81" spans="1:42" s="12" customFormat="1" ht="15.75" customHeight="1" outlineLevel="1" thickTop="1">
      <c r="A81" s="87" t="s">
        <v>49</v>
      </c>
      <c r="B81" s="58"/>
      <c r="C81" s="123">
        <f>'Planilha - Preços unit.e totais'!H86</f>
        <v>0</v>
      </c>
      <c r="D81" s="11" t="s">
        <v>645</v>
      </c>
      <c r="E81" s="93"/>
      <c r="F81" s="94"/>
      <c r="G81" s="93"/>
      <c r="H81" s="94"/>
      <c r="I81" s="93"/>
      <c r="J81" s="94"/>
      <c r="K81" s="93"/>
      <c r="L81" s="94"/>
      <c r="M81" s="93">
        <v>0.25</v>
      </c>
      <c r="N81" s="94"/>
      <c r="O81" s="93">
        <v>0.25</v>
      </c>
      <c r="P81" s="94"/>
      <c r="Q81" s="93">
        <v>0.25</v>
      </c>
      <c r="R81" s="94"/>
      <c r="S81" s="93">
        <v>0.25</v>
      </c>
      <c r="T81" s="94"/>
      <c r="U81" s="93"/>
      <c r="V81" s="94"/>
      <c r="W81" s="93"/>
      <c r="X81" s="94"/>
      <c r="Y81" s="73"/>
      <c r="Z81" s="263"/>
      <c r="AA81" s="263"/>
      <c r="AB81" s="263"/>
      <c r="AC81" s="263"/>
      <c r="AD81" s="263"/>
      <c r="AE81" s="263"/>
      <c r="AF81" s="263"/>
      <c r="AG81" s="263"/>
      <c r="AH81" s="263"/>
      <c r="AI81" s="263"/>
      <c r="AJ81" s="263"/>
      <c r="AK81" s="263"/>
      <c r="AL81" s="263"/>
      <c r="AM81" s="56"/>
      <c r="AN81" s="56"/>
      <c r="AO81" s="56"/>
      <c r="AP81" s="56"/>
    </row>
    <row r="82" spans="1:42" s="12" customFormat="1" ht="15" customHeight="1" outlineLevel="1">
      <c r="A82" s="88"/>
      <c r="B82" s="59" t="s">
        <v>50</v>
      </c>
      <c r="C82" s="124"/>
      <c r="D82" s="13" t="s">
        <v>646</v>
      </c>
      <c r="E82" s="19"/>
      <c r="F82" s="15"/>
      <c r="G82" s="15"/>
      <c r="H82" s="15"/>
      <c r="I82" s="15"/>
      <c r="J82" s="15"/>
      <c r="K82" s="15"/>
      <c r="L82" s="15"/>
      <c r="M82" s="14"/>
      <c r="N82" s="14"/>
      <c r="O82" s="14"/>
      <c r="P82" s="23"/>
      <c r="Q82" s="14"/>
      <c r="R82" s="23"/>
      <c r="S82" s="14"/>
      <c r="T82" s="23"/>
      <c r="U82" s="15"/>
      <c r="V82" s="18"/>
      <c r="W82" s="15"/>
      <c r="X82" s="18"/>
      <c r="Y82" s="74"/>
      <c r="Z82" s="263"/>
      <c r="AA82" s="263"/>
      <c r="AB82" s="263"/>
      <c r="AC82" s="263"/>
      <c r="AD82" s="263"/>
      <c r="AE82" s="263"/>
      <c r="AF82" s="263"/>
      <c r="AG82" s="263"/>
      <c r="AH82" s="263"/>
      <c r="AI82" s="263"/>
      <c r="AJ82" s="263"/>
      <c r="AK82" s="263"/>
      <c r="AL82" s="263"/>
      <c r="AM82" s="56"/>
      <c r="AN82" s="56"/>
      <c r="AO82" s="56"/>
      <c r="AP82" s="56"/>
    </row>
    <row r="83" spans="1:42" s="12" customFormat="1" ht="15.75" customHeight="1" outlineLevel="1" thickBot="1">
      <c r="A83" s="89"/>
      <c r="B83" s="60">
        <v>0</v>
      </c>
      <c r="C83" s="125"/>
      <c r="D83" s="16" t="s">
        <v>647</v>
      </c>
      <c r="E83" s="112">
        <f>$Y83*E81</f>
        <v>0</v>
      </c>
      <c r="F83" s="113"/>
      <c r="G83" s="112">
        <f>$Y83*G81</f>
        <v>0</v>
      </c>
      <c r="H83" s="113"/>
      <c r="I83" s="112">
        <f>$Y83*I81</f>
        <v>0</v>
      </c>
      <c r="J83" s="113"/>
      <c r="K83" s="112">
        <f>$Y83*K81</f>
        <v>0</v>
      </c>
      <c r="L83" s="113"/>
      <c r="M83" s="112">
        <f>M81*C81</f>
        <v>0</v>
      </c>
      <c r="N83" s="113"/>
      <c r="O83" s="112">
        <f>O81*C81</f>
        <v>0</v>
      </c>
      <c r="P83" s="113"/>
      <c r="Q83" s="112">
        <f>Q81*C81</f>
        <v>0</v>
      </c>
      <c r="R83" s="113"/>
      <c r="S83" s="112">
        <f>S81*C81</f>
        <v>0</v>
      </c>
      <c r="T83" s="113"/>
      <c r="U83" s="112">
        <f>$Y83*U81</f>
        <v>0</v>
      </c>
      <c r="V83" s="113"/>
      <c r="W83" s="112">
        <f>$Y83*W81</f>
        <v>0</v>
      </c>
      <c r="X83" s="113"/>
      <c r="Y83" s="75"/>
      <c r="Z83" s="263"/>
      <c r="AA83" s="263"/>
      <c r="AB83" s="263"/>
      <c r="AC83" s="263"/>
      <c r="AD83" s="263"/>
      <c r="AE83" s="263"/>
      <c r="AF83" s="263"/>
      <c r="AG83" s="263"/>
      <c r="AH83" s="263"/>
      <c r="AI83" s="263"/>
      <c r="AJ83" s="263"/>
      <c r="AK83" s="263"/>
      <c r="AL83" s="263"/>
      <c r="AM83" s="56"/>
      <c r="AN83" s="56"/>
      <c r="AO83" s="56"/>
      <c r="AP83" s="56"/>
    </row>
    <row r="84" spans="1:42" s="12" customFormat="1" ht="15.75" customHeight="1" outlineLevel="1" thickTop="1">
      <c r="A84" s="87" t="s">
        <v>51</v>
      </c>
      <c r="B84" s="58"/>
      <c r="C84" s="123">
        <f>'Planilha - Preços unit.e totais'!H110</f>
        <v>0</v>
      </c>
      <c r="D84" s="13" t="s">
        <v>645</v>
      </c>
      <c r="E84" s="93"/>
      <c r="F84" s="94"/>
      <c r="G84" s="93"/>
      <c r="H84" s="94"/>
      <c r="I84" s="93"/>
      <c r="J84" s="94"/>
      <c r="K84" s="93"/>
      <c r="L84" s="94"/>
      <c r="M84" s="93"/>
      <c r="N84" s="94"/>
      <c r="O84" s="93"/>
      <c r="P84" s="94"/>
      <c r="Q84" s="93">
        <v>0.33</v>
      </c>
      <c r="R84" s="94"/>
      <c r="S84" s="93">
        <v>0.34</v>
      </c>
      <c r="T84" s="94"/>
      <c r="U84" s="93">
        <v>0.33</v>
      </c>
      <c r="V84" s="94"/>
      <c r="W84" s="93"/>
      <c r="X84" s="94"/>
      <c r="Y84" s="7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  <c r="AK84" s="263"/>
      <c r="AL84" s="263"/>
      <c r="AM84" s="56"/>
      <c r="AN84" s="56"/>
      <c r="AO84" s="56"/>
      <c r="AP84" s="56"/>
    </row>
    <row r="85" spans="1:42" s="12" customFormat="1" ht="15" customHeight="1" outlineLevel="1">
      <c r="A85" s="88"/>
      <c r="B85" s="59" t="s">
        <v>52</v>
      </c>
      <c r="C85" s="124"/>
      <c r="D85" s="13" t="s">
        <v>646</v>
      </c>
      <c r="E85" s="19"/>
      <c r="F85" s="15"/>
      <c r="G85" s="19"/>
      <c r="H85" s="15"/>
      <c r="I85" s="19"/>
      <c r="J85" s="15"/>
      <c r="K85" s="19"/>
      <c r="L85" s="15"/>
      <c r="M85" s="19"/>
      <c r="N85" s="15"/>
      <c r="O85" s="15"/>
      <c r="P85" s="15"/>
      <c r="Q85" s="14"/>
      <c r="R85" s="14"/>
      <c r="S85" s="14"/>
      <c r="T85" s="14"/>
      <c r="U85" s="14"/>
      <c r="V85" s="14"/>
      <c r="W85" s="15"/>
      <c r="X85" s="15"/>
      <c r="Y85" s="74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  <c r="AK85" s="263"/>
      <c r="AL85" s="263"/>
      <c r="AM85" s="56"/>
      <c r="AN85" s="56"/>
      <c r="AO85" s="56"/>
      <c r="AP85" s="56"/>
    </row>
    <row r="86" spans="1:42" s="12" customFormat="1" ht="15.75" customHeight="1" outlineLevel="1" thickBot="1">
      <c r="A86" s="89"/>
      <c r="B86" s="60">
        <v>0</v>
      </c>
      <c r="C86" s="125"/>
      <c r="D86" s="16" t="s">
        <v>647</v>
      </c>
      <c r="E86" s="112">
        <f>$Y86*E84</f>
        <v>0</v>
      </c>
      <c r="F86" s="113"/>
      <c r="G86" s="112">
        <f>$Y86*G84</f>
        <v>0</v>
      </c>
      <c r="H86" s="113"/>
      <c r="I86" s="112">
        <f>$Y86*I84</f>
        <v>0</v>
      </c>
      <c r="J86" s="113"/>
      <c r="K86" s="112">
        <f>$Y86*K84</f>
        <v>0</v>
      </c>
      <c r="L86" s="113"/>
      <c r="M86" s="112">
        <f>$Y86*M84</f>
        <v>0</v>
      </c>
      <c r="N86" s="113"/>
      <c r="O86" s="112">
        <f>$Y86*O84</f>
        <v>0</v>
      </c>
      <c r="P86" s="113"/>
      <c r="Q86" s="112">
        <f>Q84*C84</f>
        <v>0</v>
      </c>
      <c r="R86" s="113"/>
      <c r="S86" s="112">
        <f>S84*C84</f>
        <v>0</v>
      </c>
      <c r="T86" s="113"/>
      <c r="U86" s="112">
        <f>U84*C84</f>
        <v>0</v>
      </c>
      <c r="V86" s="113"/>
      <c r="W86" s="112">
        <f>$Y86*W84</f>
        <v>0</v>
      </c>
      <c r="X86" s="113"/>
      <c r="Y86" s="75"/>
      <c r="Z86" s="263"/>
      <c r="AA86" s="263"/>
      <c r="AB86" s="263"/>
      <c r="AC86" s="263"/>
      <c r="AD86" s="263"/>
      <c r="AE86" s="263"/>
      <c r="AF86" s="263"/>
      <c r="AG86" s="263"/>
      <c r="AH86" s="263"/>
      <c r="AI86" s="263"/>
      <c r="AJ86" s="263"/>
      <c r="AK86" s="263"/>
      <c r="AL86" s="263"/>
      <c r="AM86" s="56"/>
      <c r="AN86" s="56"/>
      <c r="AO86" s="56"/>
      <c r="AP86" s="56"/>
    </row>
    <row r="87" spans="1:42" s="12" customFormat="1" ht="15.75" customHeight="1" outlineLevel="1" thickTop="1">
      <c r="A87" s="87" t="s">
        <v>53</v>
      </c>
      <c r="B87" s="58"/>
      <c r="C87" s="123">
        <f>'Planilha - Preços unit.e totais'!H118</f>
        <v>0</v>
      </c>
      <c r="D87" s="11" t="s">
        <v>645</v>
      </c>
      <c r="E87" s="93"/>
      <c r="F87" s="94"/>
      <c r="G87" s="93"/>
      <c r="H87" s="94"/>
      <c r="I87" s="93"/>
      <c r="J87" s="94"/>
      <c r="K87" s="93"/>
      <c r="L87" s="94"/>
      <c r="M87" s="93"/>
      <c r="N87" s="94"/>
      <c r="O87" s="93">
        <v>0.33</v>
      </c>
      <c r="P87" s="94"/>
      <c r="Q87" s="93">
        <v>0.34</v>
      </c>
      <c r="R87" s="94"/>
      <c r="S87" s="93">
        <v>0.33</v>
      </c>
      <c r="T87" s="94"/>
      <c r="U87" s="93"/>
      <c r="V87" s="94"/>
      <c r="W87" s="93"/>
      <c r="X87" s="94"/>
      <c r="Y87" s="73"/>
      <c r="Z87" s="263"/>
      <c r="AA87" s="263"/>
      <c r="AB87" s="263"/>
      <c r="AC87" s="263"/>
      <c r="AD87" s="263"/>
      <c r="AE87" s="263"/>
      <c r="AF87" s="263"/>
      <c r="AG87" s="263"/>
      <c r="AH87" s="263"/>
      <c r="AI87" s="263"/>
      <c r="AJ87" s="263"/>
      <c r="AK87" s="263"/>
      <c r="AL87" s="263"/>
      <c r="AM87" s="56"/>
      <c r="AN87" s="56"/>
      <c r="AO87" s="56"/>
      <c r="AP87" s="56"/>
    </row>
    <row r="88" spans="1:42" s="12" customFormat="1" ht="15" customHeight="1" outlineLevel="1">
      <c r="A88" s="88"/>
      <c r="B88" s="59" t="s">
        <v>54</v>
      </c>
      <c r="C88" s="124"/>
      <c r="D88" s="13" t="s">
        <v>646</v>
      </c>
      <c r="E88" s="19"/>
      <c r="F88" s="15"/>
      <c r="G88" s="15"/>
      <c r="H88" s="15"/>
      <c r="I88" s="15"/>
      <c r="J88" s="15"/>
      <c r="K88" s="15"/>
      <c r="L88" s="15"/>
      <c r="M88" s="15"/>
      <c r="N88" s="15"/>
      <c r="O88" s="14"/>
      <c r="P88" s="14"/>
      <c r="Q88" s="14"/>
      <c r="R88" s="14"/>
      <c r="S88" s="14"/>
      <c r="T88" s="14"/>
      <c r="U88" s="15"/>
      <c r="V88" s="15"/>
      <c r="W88" s="15"/>
      <c r="X88" s="15"/>
      <c r="Y88" s="74"/>
      <c r="Z88" s="263"/>
      <c r="AA88" s="263"/>
      <c r="AB88" s="263"/>
      <c r="AC88" s="263"/>
      <c r="AD88" s="263"/>
      <c r="AE88" s="263"/>
      <c r="AF88" s="263"/>
      <c r="AG88" s="263"/>
      <c r="AH88" s="263"/>
      <c r="AI88" s="263"/>
      <c r="AJ88" s="263"/>
      <c r="AK88" s="263"/>
      <c r="AL88" s="263"/>
      <c r="AM88" s="56"/>
      <c r="AN88" s="56"/>
      <c r="AO88" s="56"/>
      <c r="AP88" s="56"/>
    </row>
    <row r="89" spans="1:42" s="12" customFormat="1" ht="15.75" customHeight="1" outlineLevel="1" thickBot="1">
      <c r="A89" s="89"/>
      <c r="B89" s="60">
        <v>0</v>
      </c>
      <c r="C89" s="125"/>
      <c r="D89" s="16" t="s">
        <v>647</v>
      </c>
      <c r="E89" s="112">
        <f>$Y89*E87</f>
        <v>0</v>
      </c>
      <c r="F89" s="113"/>
      <c r="G89" s="112">
        <f>$Y89*G87</f>
        <v>0</v>
      </c>
      <c r="H89" s="113"/>
      <c r="I89" s="112">
        <f>$Y89*I87</f>
        <v>0</v>
      </c>
      <c r="J89" s="113"/>
      <c r="K89" s="112">
        <f>$Y89*K87</f>
        <v>0</v>
      </c>
      <c r="L89" s="113"/>
      <c r="M89" s="112">
        <f>$Y89*M87</f>
        <v>0</v>
      </c>
      <c r="N89" s="113"/>
      <c r="O89" s="112">
        <f>O87*C87</f>
        <v>0</v>
      </c>
      <c r="P89" s="113"/>
      <c r="Q89" s="112">
        <f>Q87*C87</f>
        <v>0</v>
      </c>
      <c r="R89" s="113"/>
      <c r="S89" s="112">
        <f>S87*C87</f>
        <v>0</v>
      </c>
      <c r="T89" s="113"/>
      <c r="U89" s="112">
        <f>$Y89*U87</f>
        <v>0</v>
      </c>
      <c r="V89" s="113"/>
      <c r="W89" s="112">
        <f>$Y89*W87</f>
        <v>0</v>
      </c>
      <c r="X89" s="113"/>
      <c r="Y89" s="75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63"/>
      <c r="AM89" s="56"/>
      <c r="AN89" s="56"/>
      <c r="AO89" s="56"/>
      <c r="AP89" s="56"/>
    </row>
    <row r="90" spans="1:42" s="5" customFormat="1" ht="13.5" thickTop="1">
      <c r="A90" s="114" t="s">
        <v>55</v>
      </c>
      <c r="B90" s="3"/>
      <c r="C90" s="117">
        <f>'Planilha - Preços unit.e totais'!H123</f>
        <v>0</v>
      </c>
      <c r="D90" s="4" t="s">
        <v>645</v>
      </c>
      <c r="E90" s="95" t="e">
        <f>E92/C90</f>
        <v>#DIV/0!</v>
      </c>
      <c r="F90" s="96"/>
      <c r="G90" s="95" t="e">
        <f>G92/C90</f>
        <v>#DIV/0!</v>
      </c>
      <c r="H90" s="96"/>
      <c r="I90" s="95" t="e">
        <f>I92/C90</f>
        <v>#DIV/0!</v>
      </c>
      <c r="J90" s="96"/>
      <c r="K90" s="95" t="e">
        <f>K92/C90</f>
        <v>#DIV/0!</v>
      </c>
      <c r="L90" s="96"/>
      <c r="M90" s="95" t="e">
        <f>M92/C90</f>
        <v>#DIV/0!</v>
      </c>
      <c r="N90" s="96"/>
      <c r="O90" s="95" t="e">
        <f>O92/C90</f>
        <v>#DIV/0!</v>
      </c>
      <c r="P90" s="96"/>
      <c r="Q90" s="95" t="e">
        <f>Q92/C90</f>
        <v>#DIV/0!</v>
      </c>
      <c r="R90" s="96"/>
      <c r="S90" s="95" t="e">
        <f>S92/C90</f>
        <v>#DIV/0!</v>
      </c>
      <c r="T90" s="96"/>
      <c r="U90" s="95" t="e">
        <f>U92/C90</f>
        <v>#DIV/0!</v>
      </c>
      <c r="V90" s="96"/>
      <c r="W90" s="95" t="e">
        <f>W92/C90</f>
        <v>#DIV/0!</v>
      </c>
      <c r="X90" s="96"/>
      <c r="Y90" s="83" t="e">
        <f>C90/Y215</f>
        <v>#DIV/0!</v>
      </c>
      <c r="Z90" s="263"/>
      <c r="AA90" s="263"/>
      <c r="AB90" s="263"/>
      <c r="AC90" s="263"/>
      <c r="AD90" s="263"/>
      <c r="AE90" s="263"/>
      <c r="AF90" s="263"/>
      <c r="AG90" s="263"/>
      <c r="AH90" s="263"/>
      <c r="AI90" s="263"/>
      <c r="AJ90" s="263"/>
      <c r="AK90" s="263"/>
      <c r="AL90" s="263"/>
      <c r="AM90" s="56"/>
      <c r="AN90" s="56"/>
      <c r="AO90" s="56"/>
      <c r="AP90" s="56"/>
    </row>
    <row r="91" spans="1:42" s="5" customFormat="1" ht="12.75">
      <c r="A91" s="115"/>
      <c r="B91" s="6" t="s">
        <v>56</v>
      </c>
      <c r="C91" s="118"/>
      <c r="D91" s="7" t="s">
        <v>646</v>
      </c>
      <c r="E91" s="22"/>
      <c r="F91" s="21"/>
      <c r="G91" s="22"/>
      <c r="H91" s="21"/>
      <c r="I91" s="22"/>
      <c r="J91" s="21"/>
      <c r="K91" s="8"/>
      <c r="L91" s="8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0"/>
      <c r="Z91" s="263"/>
      <c r="AA91" s="263"/>
      <c r="AB91" s="263"/>
      <c r="AC91" s="263"/>
      <c r="AD91" s="263"/>
      <c r="AE91" s="263"/>
      <c r="AF91" s="263"/>
      <c r="AG91" s="263"/>
      <c r="AH91" s="263"/>
      <c r="AI91" s="263"/>
      <c r="AJ91" s="263"/>
      <c r="AK91" s="263"/>
      <c r="AL91" s="263"/>
      <c r="AM91" s="56"/>
      <c r="AN91" s="56"/>
      <c r="AO91" s="56"/>
      <c r="AP91" s="56"/>
    </row>
    <row r="92" spans="1:42" s="5" customFormat="1" ht="13.5" thickBot="1">
      <c r="A92" s="116"/>
      <c r="B92" s="9">
        <v>0</v>
      </c>
      <c r="C92" s="119"/>
      <c r="D92" s="10" t="s">
        <v>647</v>
      </c>
      <c r="E92" s="101">
        <f>+E95</f>
        <v>0</v>
      </c>
      <c r="F92" s="102"/>
      <c r="G92" s="101">
        <f>+G95</f>
        <v>0</v>
      </c>
      <c r="H92" s="102"/>
      <c r="I92" s="101">
        <f>+I95</f>
        <v>0</v>
      </c>
      <c r="J92" s="102"/>
      <c r="K92" s="99">
        <f>+K95</f>
        <v>0</v>
      </c>
      <c r="L92" s="100"/>
      <c r="M92" s="101">
        <f>+M95</f>
        <v>0</v>
      </c>
      <c r="N92" s="102"/>
      <c r="O92" s="101">
        <f>+O95</f>
        <v>0</v>
      </c>
      <c r="P92" s="102"/>
      <c r="Q92" s="101">
        <f>+Q95</f>
        <v>0</v>
      </c>
      <c r="R92" s="102"/>
      <c r="S92" s="101">
        <f>+S95</f>
        <v>0</v>
      </c>
      <c r="T92" s="102"/>
      <c r="U92" s="101">
        <f>+U95</f>
        <v>0</v>
      </c>
      <c r="V92" s="102"/>
      <c r="W92" s="101">
        <f>+W95</f>
        <v>0</v>
      </c>
      <c r="X92" s="102"/>
      <c r="Y92" s="211"/>
      <c r="Z92" s="263"/>
      <c r="AA92" s="263"/>
      <c r="AB92" s="263"/>
      <c r="AC92" s="263"/>
      <c r="AD92" s="263"/>
      <c r="AE92" s="263"/>
      <c r="AF92" s="263"/>
      <c r="AG92" s="263"/>
      <c r="AH92" s="263"/>
      <c r="AI92" s="263"/>
      <c r="AJ92" s="263"/>
      <c r="AK92" s="263"/>
      <c r="AL92" s="263"/>
      <c r="AM92" s="56"/>
      <c r="AN92" s="56"/>
      <c r="AO92" s="56"/>
      <c r="AP92" s="56"/>
    </row>
    <row r="93" spans="1:42" s="12" customFormat="1" ht="15.75" customHeight="1" outlineLevel="1" thickTop="1">
      <c r="A93" s="87" t="s">
        <v>57</v>
      </c>
      <c r="B93" s="58"/>
      <c r="C93" s="123">
        <f>'Planilha - Preços unit.e totais'!H124</f>
        <v>0</v>
      </c>
      <c r="D93" s="11" t="s">
        <v>645</v>
      </c>
      <c r="E93" s="93"/>
      <c r="F93" s="94"/>
      <c r="G93" s="93"/>
      <c r="H93" s="94"/>
      <c r="I93" s="93"/>
      <c r="J93" s="94"/>
      <c r="K93" s="93">
        <v>1</v>
      </c>
      <c r="L93" s="94"/>
      <c r="M93" s="93"/>
      <c r="N93" s="94"/>
      <c r="O93" s="93"/>
      <c r="P93" s="94"/>
      <c r="Q93" s="93"/>
      <c r="R93" s="94"/>
      <c r="S93" s="93"/>
      <c r="T93" s="94"/>
      <c r="U93" s="93"/>
      <c r="V93" s="94"/>
      <c r="W93" s="93"/>
      <c r="X93" s="94"/>
      <c r="Y93" s="7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56"/>
      <c r="AN93" s="56"/>
      <c r="AO93" s="56"/>
      <c r="AP93" s="56"/>
    </row>
    <row r="94" spans="1:42" s="12" customFormat="1" ht="15" customHeight="1" outlineLevel="1">
      <c r="A94" s="88"/>
      <c r="B94" s="59" t="s">
        <v>58</v>
      </c>
      <c r="C94" s="124"/>
      <c r="D94" s="13" t="s">
        <v>646</v>
      </c>
      <c r="E94" s="19"/>
      <c r="F94" s="15"/>
      <c r="G94" s="15"/>
      <c r="H94" s="15"/>
      <c r="I94" s="15"/>
      <c r="J94" s="15"/>
      <c r="K94" s="14"/>
      <c r="L94" s="14"/>
      <c r="M94" s="15"/>
      <c r="N94" s="15"/>
      <c r="O94" s="15"/>
      <c r="P94" s="18"/>
      <c r="Q94" s="15"/>
      <c r="R94" s="18"/>
      <c r="S94" s="15"/>
      <c r="T94" s="18"/>
      <c r="U94" s="15"/>
      <c r="V94" s="18"/>
      <c r="W94" s="15"/>
      <c r="X94" s="18"/>
      <c r="Y94" s="74"/>
      <c r="Z94" s="263"/>
      <c r="AA94" s="263"/>
      <c r="AB94" s="263"/>
      <c r="AC94" s="263"/>
      <c r="AD94" s="263"/>
      <c r="AE94" s="263"/>
      <c r="AF94" s="263"/>
      <c r="AG94" s="263"/>
      <c r="AH94" s="263"/>
      <c r="AI94" s="263"/>
      <c r="AJ94" s="263"/>
      <c r="AK94" s="263"/>
      <c r="AL94" s="263"/>
      <c r="AM94" s="56"/>
      <c r="AN94" s="56"/>
      <c r="AO94" s="56"/>
      <c r="AP94" s="56"/>
    </row>
    <row r="95" spans="1:42" s="12" customFormat="1" ht="15.75" customHeight="1" outlineLevel="1" thickBot="1">
      <c r="A95" s="89"/>
      <c r="B95" s="60">
        <v>0</v>
      </c>
      <c r="C95" s="125"/>
      <c r="D95" s="16" t="s">
        <v>647</v>
      </c>
      <c r="E95" s="112">
        <f>$Y95*E93</f>
        <v>0</v>
      </c>
      <c r="F95" s="113"/>
      <c r="G95" s="112">
        <f>$Y95*G93</f>
        <v>0</v>
      </c>
      <c r="H95" s="113"/>
      <c r="I95" s="112">
        <f>$Y95*I93</f>
        <v>0</v>
      </c>
      <c r="J95" s="113"/>
      <c r="K95" s="112">
        <f>K93*C93</f>
        <v>0</v>
      </c>
      <c r="L95" s="113"/>
      <c r="M95" s="112">
        <f>$Y95*M93</f>
        <v>0</v>
      </c>
      <c r="N95" s="113"/>
      <c r="O95" s="112">
        <f>$Y95*O93</f>
        <v>0</v>
      </c>
      <c r="P95" s="113"/>
      <c r="Q95" s="112">
        <f>$Y95*Q93</f>
        <v>0</v>
      </c>
      <c r="R95" s="113"/>
      <c r="S95" s="112">
        <f>$Y95*S93</f>
        <v>0</v>
      </c>
      <c r="T95" s="113"/>
      <c r="U95" s="112">
        <f>$Y95*U93</f>
        <v>0</v>
      </c>
      <c r="V95" s="113"/>
      <c r="W95" s="112">
        <f>$Y95*W93</f>
        <v>0</v>
      </c>
      <c r="X95" s="113"/>
      <c r="Y95" s="75"/>
      <c r="Z95" s="263"/>
      <c r="AA95" s="263"/>
      <c r="AB95" s="263"/>
      <c r="AC95" s="263"/>
      <c r="AD95" s="263"/>
      <c r="AE95" s="263"/>
      <c r="AF95" s="263"/>
      <c r="AG95" s="263"/>
      <c r="AH95" s="263"/>
      <c r="AI95" s="263"/>
      <c r="AJ95" s="263"/>
      <c r="AK95" s="263"/>
      <c r="AL95" s="263"/>
      <c r="AM95" s="56"/>
      <c r="AN95" s="56"/>
      <c r="AO95" s="56"/>
      <c r="AP95" s="56"/>
    </row>
    <row r="96" spans="1:42" s="5" customFormat="1" ht="13.5" thickTop="1">
      <c r="A96" s="114" t="s">
        <v>59</v>
      </c>
      <c r="B96" s="3"/>
      <c r="C96" s="117">
        <f>'Planilha - Preços unit.e totais'!H129</f>
        <v>0</v>
      </c>
      <c r="D96" s="7" t="s">
        <v>645</v>
      </c>
      <c r="E96" s="95" t="e">
        <f>E98/C96</f>
        <v>#DIV/0!</v>
      </c>
      <c r="F96" s="96"/>
      <c r="G96" s="95" t="e">
        <f>G98/C96</f>
        <v>#DIV/0!</v>
      </c>
      <c r="H96" s="96"/>
      <c r="I96" s="95" t="e">
        <f>I98/C96</f>
        <v>#DIV/0!</v>
      </c>
      <c r="J96" s="96"/>
      <c r="K96" s="95" t="e">
        <f>K98/C96</f>
        <v>#DIV/0!</v>
      </c>
      <c r="L96" s="96"/>
      <c r="M96" s="95" t="e">
        <f>M98/C96</f>
        <v>#DIV/0!</v>
      </c>
      <c r="N96" s="96"/>
      <c r="O96" s="95" t="e">
        <f>O98/C96</f>
        <v>#DIV/0!</v>
      </c>
      <c r="P96" s="96"/>
      <c r="Q96" s="95" t="e">
        <f>Q98/C96</f>
        <v>#DIV/0!</v>
      </c>
      <c r="R96" s="96"/>
      <c r="S96" s="95" t="e">
        <f>S98/C96</f>
        <v>#DIV/0!</v>
      </c>
      <c r="T96" s="96"/>
      <c r="U96" s="95" t="e">
        <f>U98/C96</f>
        <v>#DIV/0!</v>
      </c>
      <c r="V96" s="96"/>
      <c r="W96" s="95" t="e">
        <f>W98/C96</f>
        <v>#DIV/0!</v>
      </c>
      <c r="X96" s="96"/>
      <c r="Y96" s="83" t="e">
        <f>C96/Y215</f>
        <v>#DIV/0!</v>
      </c>
      <c r="Z96" s="263"/>
      <c r="AA96" s="263"/>
      <c r="AB96" s="263"/>
      <c r="AC96" s="263"/>
      <c r="AD96" s="263"/>
      <c r="AE96" s="263"/>
      <c r="AF96" s="263"/>
      <c r="AG96" s="263"/>
      <c r="AH96" s="263"/>
      <c r="AI96" s="263"/>
      <c r="AJ96" s="263"/>
      <c r="AK96" s="263"/>
      <c r="AL96" s="263"/>
      <c r="AM96" s="56"/>
      <c r="AN96" s="56"/>
      <c r="AO96" s="56"/>
      <c r="AP96" s="56"/>
    </row>
    <row r="97" spans="1:42" s="5" customFormat="1" ht="12.75">
      <c r="A97" s="115"/>
      <c r="B97" s="6" t="s">
        <v>60</v>
      </c>
      <c r="C97" s="118"/>
      <c r="D97" s="7" t="s">
        <v>646</v>
      </c>
      <c r="E97" s="22"/>
      <c r="F97" s="21"/>
      <c r="G97" s="22"/>
      <c r="H97" s="21"/>
      <c r="I97" s="22"/>
      <c r="J97" s="21"/>
      <c r="K97" s="21"/>
      <c r="L97" s="21"/>
      <c r="M97" s="8"/>
      <c r="N97" s="8"/>
      <c r="O97" s="8"/>
      <c r="P97" s="8"/>
      <c r="Q97" s="21"/>
      <c r="R97" s="21"/>
      <c r="S97" s="21"/>
      <c r="T97" s="21"/>
      <c r="U97" s="21"/>
      <c r="V97" s="21"/>
      <c r="W97" s="21"/>
      <c r="X97" s="21"/>
      <c r="Y97" s="210"/>
      <c r="Z97" s="263"/>
      <c r="AA97" s="263"/>
      <c r="AB97" s="263"/>
      <c r="AC97" s="263"/>
      <c r="AD97" s="263"/>
      <c r="AE97" s="263"/>
      <c r="AF97" s="263"/>
      <c r="AG97" s="263"/>
      <c r="AH97" s="263"/>
      <c r="AI97" s="263"/>
      <c r="AJ97" s="263"/>
      <c r="AK97" s="263"/>
      <c r="AL97" s="263"/>
      <c r="AM97" s="56"/>
      <c r="AN97" s="56"/>
      <c r="AO97" s="56"/>
      <c r="AP97" s="56"/>
    </row>
    <row r="98" spans="1:42" s="5" customFormat="1" ht="13.5" thickBot="1">
      <c r="A98" s="116"/>
      <c r="B98" s="9">
        <v>0</v>
      </c>
      <c r="C98" s="119"/>
      <c r="D98" s="10" t="s">
        <v>647</v>
      </c>
      <c r="E98" s="101">
        <f>+E101</f>
        <v>0</v>
      </c>
      <c r="F98" s="102"/>
      <c r="G98" s="101">
        <f>+G101</f>
        <v>0</v>
      </c>
      <c r="H98" s="102"/>
      <c r="I98" s="101">
        <f>+I101</f>
        <v>0</v>
      </c>
      <c r="J98" s="102"/>
      <c r="K98" s="101">
        <f>+K101</f>
        <v>0</v>
      </c>
      <c r="L98" s="102"/>
      <c r="M98" s="99">
        <f>+M101</f>
        <v>0</v>
      </c>
      <c r="N98" s="100"/>
      <c r="O98" s="99">
        <f>+O101</f>
        <v>0</v>
      </c>
      <c r="P98" s="100"/>
      <c r="Q98" s="101">
        <f>+Q101</f>
        <v>0</v>
      </c>
      <c r="R98" s="102"/>
      <c r="S98" s="101">
        <f>+S101</f>
        <v>0</v>
      </c>
      <c r="T98" s="102"/>
      <c r="U98" s="101">
        <f>+U101</f>
        <v>0</v>
      </c>
      <c r="V98" s="102"/>
      <c r="W98" s="101">
        <f>+W101</f>
        <v>0</v>
      </c>
      <c r="X98" s="102"/>
      <c r="Y98" s="211"/>
      <c r="Z98" s="263"/>
      <c r="AA98" s="263"/>
      <c r="AB98" s="263"/>
      <c r="AC98" s="263"/>
      <c r="AD98" s="263"/>
      <c r="AE98" s="263"/>
      <c r="AF98" s="263"/>
      <c r="AG98" s="263"/>
      <c r="AH98" s="263"/>
      <c r="AI98" s="263"/>
      <c r="AJ98" s="263"/>
      <c r="AK98" s="263"/>
      <c r="AL98" s="263"/>
      <c r="AM98" s="56"/>
      <c r="AN98" s="56"/>
      <c r="AO98" s="56"/>
      <c r="AP98" s="56"/>
    </row>
    <row r="99" spans="1:42" s="12" customFormat="1" ht="15.75" customHeight="1" outlineLevel="1" thickTop="1">
      <c r="A99" s="87" t="s">
        <v>61</v>
      </c>
      <c r="B99" s="58"/>
      <c r="C99" s="123">
        <f>'Planilha - Preços unit.e totais'!H130</f>
        <v>0</v>
      </c>
      <c r="D99" s="13" t="s">
        <v>645</v>
      </c>
      <c r="E99" s="93"/>
      <c r="F99" s="94"/>
      <c r="G99" s="93"/>
      <c r="H99" s="94"/>
      <c r="I99" s="93"/>
      <c r="J99" s="94"/>
      <c r="K99" s="93"/>
      <c r="L99" s="94"/>
      <c r="M99" s="93">
        <v>0.5</v>
      </c>
      <c r="N99" s="94"/>
      <c r="O99" s="93">
        <v>0.5</v>
      </c>
      <c r="P99" s="94"/>
      <c r="Q99" s="93"/>
      <c r="R99" s="94"/>
      <c r="S99" s="93"/>
      <c r="T99" s="94"/>
      <c r="U99" s="93"/>
      <c r="V99" s="94"/>
      <c r="W99" s="93"/>
      <c r="X99" s="94"/>
      <c r="Y99" s="73"/>
      <c r="Z99" s="263"/>
      <c r="AA99" s="263"/>
      <c r="AB99" s="263"/>
      <c r="AC99" s="263"/>
      <c r="AD99" s="263"/>
      <c r="AE99" s="263"/>
      <c r="AF99" s="263"/>
      <c r="AG99" s="263"/>
      <c r="AH99" s="263"/>
      <c r="AI99" s="263"/>
      <c r="AJ99" s="263"/>
      <c r="AK99" s="263"/>
      <c r="AL99" s="263"/>
      <c r="AM99" s="56"/>
      <c r="AN99" s="56"/>
      <c r="AO99" s="56"/>
      <c r="AP99" s="56"/>
    </row>
    <row r="100" spans="1:42" s="12" customFormat="1" ht="15" customHeight="1" outlineLevel="1">
      <c r="A100" s="88"/>
      <c r="B100" s="59" t="s">
        <v>62</v>
      </c>
      <c r="C100" s="124"/>
      <c r="D100" s="13" t="s">
        <v>646</v>
      </c>
      <c r="E100" s="19"/>
      <c r="F100" s="15"/>
      <c r="G100" s="15"/>
      <c r="H100" s="15"/>
      <c r="I100" s="15"/>
      <c r="J100" s="15"/>
      <c r="K100" s="15"/>
      <c r="L100" s="15"/>
      <c r="M100" s="14"/>
      <c r="N100" s="14"/>
      <c r="O100" s="14"/>
      <c r="P100" s="23"/>
      <c r="Q100" s="15"/>
      <c r="R100" s="18"/>
      <c r="S100" s="15"/>
      <c r="T100" s="18"/>
      <c r="U100" s="15"/>
      <c r="V100" s="18"/>
      <c r="W100" s="15"/>
      <c r="X100" s="18"/>
      <c r="Y100" s="74"/>
      <c r="Z100" s="263"/>
      <c r="AA100" s="263"/>
      <c r="AB100" s="263"/>
      <c r="AC100" s="263"/>
      <c r="AD100" s="263"/>
      <c r="AE100" s="263"/>
      <c r="AF100" s="263"/>
      <c r="AG100" s="263"/>
      <c r="AH100" s="263"/>
      <c r="AI100" s="263"/>
      <c r="AJ100" s="263"/>
      <c r="AK100" s="263"/>
      <c r="AL100" s="263"/>
      <c r="AM100" s="56"/>
      <c r="AN100" s="56"/>
      <c r="AO100" s="56"/>
      <c r="AP100" s="56"/>
    </row>
    <row r="101" spans="1:42" s="12" customFormat="1" ht="15.75" customHeight="1" outlineLevel="1" thickBot="1">
      <c r="A101" s="89"/>
      <c r="B101" s="60">
        <v>0</v>
      </c>
      <c r="C101" s="125"/>
      <c r="D101" s="16" t="s">
        <v>647</v>
      </c>
      <c r="E101" s="112">
        <f>$Y101*E99</f>
        <v>0</v>
      </c>
      <c r="F101" s="113"/>
      <c r="G101" s="112">
        <f>$Y101*G99</f>
        <v>0</v>
      </c>
      <c r="H101" s="113"/>
      <c r="I101" s="112">
        <f>$Y101*I99</f>
        <v>0</v>
      </c>
      <c r="J101" s="113"/>
      <c r="K101" s="112">
        <f>$Y101*K99</f>
        <v>0</v>
      </c>
      <c r="L101" s="113"/>
      <c r="M101" s="112">
        <f>M99*C99</f>
        <v>0</v>
      </c>
      <c r="N101" s="113"/>
      <c r="O101" s="112">
        <f>O99*C99</f>
        <v>0</v>
      </c>
      <c r="P101" s="113"/>
      <c r="Q101" s="112">
        <f>$Y101*Q99</f>
        <v>0</v>
      </c>
      <c r="R101" s="113"/>
      <c r="S101" s="112">
        <f>$Y101*S99</f>
        <v>0</v>
      </c>
      <c r="T101" s="113"/>
      <c r="U101" s="112">
        <f>$Y101*U99</f>
        <v>0</v>
      </c>
      <c r="V101" s="113"/>
      <c r="W101" s="112">
        <f>$Y101*W99</f>
        <v>0</v>
      </c>
      <c r="X101" s="113"/>
      <c r="Y101" s="75"/>
      <c r="Z101" s="263"/>
      <c r="AA101" s="263"/>
      <c r="AB101" s="263"/>
      <c r="AC101" s="263"/>
      <c r="AD101" s="263"/>
      <c r="AE101" s="263"/>
      <c r="AF101" s="263"/>
      <c r="AG101" s="263"/>
      <c r="AH101" s="263"/>
      <c r="AI101" s="263"/>
      <c r="AJ101" s="263"/>
      <c r="AK101" s="263"/>
      <c r="AL101" s="263"/>
      <c r="AM101" s="56"/>
      <c r="AN101" s="56"/>
      <c r="AO101" s="56"/>
      <c r="AP101" s="56"/>
    </row>
    <row r="102" spans="1:42" s="5" customFormat="1" ht="15.75" customHeight="1" thickTop="1">
      <c r="A102" s="114" t="s">
        <v>63</v>
      </c>
      <c r="B102" s="3"/>
      <c r="C102" s="117">
        <f>'Planilha - Preços unit.e totais'!H140</f>
        <v>0</v>
      </c>
      <c r="D102" s="7" t="s">
        <v>645</v>
      </c>
      <c r="E102" s="95" t="e">
        <f>E104/C102</f>
        <v>#DIV/0!</v>
      </c>
      <c r="F102" s="96"/>
      <c r="G102" s="95" t="e">
        <f>G104/C102</f>
        <v>#DIV/0!</v>
      </c>
      <c r="H102" s="96"/>
      <c r="I102" s="95" t="e">
        <f>I104/C102</f>
        <v>#DIV/0!</v>
      </c>
      <c r="J102" s="96"/>
      <c r="K102" s="95" t="e">
        <f>K104/C102</f>
        <v>#DIV/0!</v>
      </c>
      <c r="L102" s="96"/>
      <c r="M102" s="95" t="e">
        <f>M104/C102</f>
        <v>#DIV/0!</v>
      </c>
      <c r="N102" s="96"/>
      <c r="O102" s="95" t="e">
        <f>O104/C102</f>
        <v>#DIV/0!</v>
      </c>
      <c r="P102" s="96"/>
      <c r="Q102" s="95" t="e">
        <f>Q104/C102</f>
        <v>#DIV/0!</v>
      </c>
      <c r="R102" s="96"/>
      <c r="S102" s="95" t="e">
        <f>S104/C102</f>
        <v>#DIV/0!</v>
      </c>
      <c r="T102" s="96"/>
      <c r="U102" s="95" t="e">
        <f>U104/C102</f>
        <v>#DIV/0!</v>
      </c>
      <c r="V102" s="96"/>
      <c r="W102" s="95" t="e">
        <f>W104/C102</f>
        <v>#DIV/0!</v>
      </c>
      <c r="X102" s="96"/>
      <c r="Y102" s="83" t="e">
        <f>C102/Y215</f>
        <v>#DIV/0!</v>
      </c>
      <c r="Z102" s="263"/>
      <c r="AA102" s="263"/>
      <c r="AB102" s="263"/>
      <c r="AC102" s="263"/>
      <c r="AD102" s="263"/>
      <c r="AE102" s="263"/>
      <c r="AF102" s="263"/>
      <c r="AG102" s="263"/>
      <c r="AH102" s="263"/>
      <c r="AI102" s="263"/>
      <c r="AJ102" s="263"/>
      <c r="AK102" s="263"/>
      <c r="AL102" s="263"/>
      <c r="AM102" s="56"/>
      <c r="AN102" s="56"/>
      <c r="AO102" s="56"/>
      <c r="AP102" s="56"/>
    </row>
    <row r="103" spans="1:42" s="5" customFormat="1" ht="12.75">
      <c r="A103" s="115"/>
      <c r="B103" s="6" t="s">
        <v>64</v>
      </c>
      <c r="C103" s="118"/>
      <c r="D103" s="7" t="s">
        <v>646</v>
      </c>
      <c r="E103" s="22"/>
      <c r="F103" s="21"/>
      <c r="G103" s="22"/>
      <c r="H103" s="21"/>
      <c r="I103" s="22"/>
      <c r="J103" s="21"/>
      <c r="K103" s="21"/>
      <c r="L103" s="21"/>
      <c r="M103" s="21"/>
      <c r="N103" s="21"/>
      <c r="O103" s="21"/>
      <c r="P103" s="21"/>
      <c r="Q103" s="8"/>
      <c r="R103" s="8"/>
      <c r="S103" s="8"/>
      <c r="T103" s="8"/>
      <c r="U103" s="21"/>
      <c r="V103" s="21"/>
      <c r="W103" s="21"/>
      <c r="X103" s="21"/>
      <c r="Y103" s="210"/>
      <c r="Z103" s="263"/>
      <c r="AA103" s="263"/>
      <c r="AB103" s="263"/>
      <c r="AC103" s="263"/>
      <c r="AD103" s="263"/>
      <c r="AE103" s="263"/>
      <c r="AF103" s="263"/>
      <c r="AG103" s="263"/>
      <c r="AH103" s="263"/>
      <c r="AI103" s="263"/>
      <c r="AJ103" s="263"/>
      <c r="AK103" s="263"/>
      <c r="AL103" s="263"/>
      <c r="AM103" s="56"/>
      <c r="AN103" s="56"/>
      <c r="AO103" s="56"/>
      <c r="AP103" s="56"/>
    </row>
    <row r="104" spans="1:42" s="5" customFormat="1" ht="13.5" thickBot="1">
      <c r="A104" s="116"/>
      <c r="B104" s="9">
        <v>0</v>
      </c>
      <c r="C104" s="119"/>
      <c r="D104" s="10" t="s">
        <v>647</v>
      </c>
      <c r="E104" s="101">
        <f>+E107</f>
        <v>0</v>
      </c>
      <c r="F104" s="102"/>
      <c r="G104" s="101">
        <f>+G107</f>
        <v>0</v>
      </c>
      <c r="H104" s="102"/>
      <c r="I104" s="101">
        <f>+I107</f>
        <v>0</v>
      </c>
      <c r="J104" s="102"/>
      <c r="K104" s="101">
        <f>+K107</f>
        <v>0</v>
      </c>
      <c r="L104" s="102"/>
      <c r="M104" s="101">
        <f>+M107</f>
        <v>0</v>
      </c>
      <c r="N104" s="102"/>
      <c r="O104" s="101">
        <f>+O107</f>
        <v>0</v>
      </c>
      <c r="P104" s="102"/>
      <c r="Q104" s="99">
        <f>+Q107</f>
        <v>0</v>
      </c>
      <c r="R104" s="100"/>
      <c r="S104" s="99">
        <f>+S107</f>
        <v>0</v>
      </c>
      <c r="T104" s="100"/>
      <c r="U104" s="101">
        <f>+U107</f>
        <v>0</v>
      </c>
      <c r="V104" s="102"/>
      <c r="W104" s="101">
        <f>+W107</f>
        <v>0</v>
      </c>
      <c r="X104" s="102"/>
      <c r="Y104" s="211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56"/>
      <c r="AN104" s="56"/>
      <c r="AO104" s="56"/>
      <c r="AP104" s="56"/>
    </row>
    <row r="105" spans="1:42" s="12" customFormat="1" ht="15.75" customHeight="1" outlineLevel="1" thickTop="1">
      <c r="A105" s="87" t="s">
        <v>65</v>
      </c>
      <c r="B105" s="58"/>
      <c r="C105" s="123">
        <f>'Planilha - Preços unit.e totais'!H141</f>
        <v>0</v>
      </c>
      <c r="D105" s="11" t="s">
        <v>645</v>
      </c>
      <c r="E105" s="93"/>
      <c r="F105" s="94"/>
      <c r="G105" s="93"/>
      <c r="H105" s="94"/>
      <c r="I105" s="93"/>
      <c r="J105" s="94"/>
      <c r="K105" s="93"/>
      <c r="L105" s="94"/>
      <c r="M105" s="93"/>
      <c r="N105" s="94"/>
      <c r="O105" s="93"/>
      <c r="P105" s="94"/>
      <c r="Q105" s="93">
        <v>0.5</v>
      </c>
      <c r="R105" s="94"/>
      <c r="S105" s="93">
        <v>0.5</v>
      </c>
      <c r="T105" s="94"/>
      <c r="U105" s="93"/>
      <c r="V105" s="94"/>
      <c r="W105" s="93"/>
      <c r="X105" s="94"/>
      <c r="Y105" s="73"/>
      <c r="Z105" s="263"/>
      <c r="AA105" s="263"/>
      <c r="AB105" s="263"/>
      <c r="AC105" s="263"/>
      <c r="AD105" s="263"/>
      <c r="AE105" s="263"/>
      <c r="AF105" s="263"/>
      <c r="AG105" s="263"/>
      <c r="AH105" s="263"/>
      <c r="AI105" s="263"/>
      <c r="AJ105" s="263"/>
      <c r="AK105" s="263"/>
      <c r="AL105" s="263"/>
      <c r="AM105" s="56"/>
      <c r="AN105" s="56"/>
      <c r="AO105" s="56"/>
      <c r="AP105" s="56"/>
    </row>
    <row r="106" spans="1:42" s="12" customFormat="1" ht="15" customHeight="1" outlineLevel="1">
      <c r="A106" s="88"/>
      <c r="B106" s="59" t="s">
        <v>66</v>
      </c>
      <c r="C106" s="124"/>
      <c r="D106" s="13" t="s">
        <v>646</v>
      </c>
      <c r="E106" s="19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8"/>
      <c r="Q106" s="14"/>
      <c r="R106" s="23"/>
      <c r="S106" s="14"/>
      <c r="T106" s="23"/>
      <c r="U106" s="15"/>
      <c r="V106" s="18"/>
      <c r="W106" s="15"/>
      <c r="X106" s="18"/>
      <c r="Y106" s="74"/>
      <c r="Z106" s="263"/>
      <c r="AA106" s="263"/>
      <c r="AB106" s="263"/>
      <c r="AC106" s="263"/>
      <c r="AD106" s="263"/>
      <c r="AE106" s="263"/>
      <c r="AF106" s="263"/>
      <c r="AG106" s="263"/>
      <c r="AH106" s="263"/>
      <c r="AI106" s="263"/>
      <c r="AJ106" s="263"/>
      <c r="AK106" s="263"/>
      <c r="AL106" s="263"/>
      <c r="AM106" s="56"/>
      <c r="AN106" s="56"/>
      <c r="AO106" s="56"/>
      <c r="AP106" s="56"/>
    </row>
    <row r="107" spans="1:42" s="12" customFormat="1" ht="15.75" customHeight="1" outlineLevel="1" thickBot="1">
      <c r="A107" s="89"/>
      <c r="B107" s="60">
        <v>0</v>
      </c>
      <c r="C107" s="125"/>
      <c r="D107" s="16" t="s">
        <v>647</v>
      </c>
      <c r="E107" s="112">
        <f>$Y107*E105</f>
        <v>0</v>
      </c>
      <c r="F107" s="113"/>
      <c r="G107" s="112">
        <f>$Y107*G105</f>
        <v>0</v>
      </c>
      <c r="H107" s="113"/>
      <c r="I107" s="112">
        <f>$Y107*I105</f>
        <v>0</v>
      </c>
      <c r="J107" s="113"/>
      <c r="K107" s="112">
        <f>$Y107*K105</f>
        <v>0</v>
      </c>
      <c r="L107" s="113"/>
      <c r="M107" s="112">
        <f>$Y107*M105</f>
        <v>0</v>
      </c>
      <c r="N107" s="113"/>
      <c r="O107" s="112">
        <f>$Y107*O105</f>
        <v>0</v>
      </c>
      <c r="P107" s="113"/>
      <c r="Q107" s="112">
        <f>Q105*C105</f>
        <v>0</v>
      </c>
      <c r="R107" s="113"/>
      <c r="S107" s="112">
        <f>S105*C105</f>
        <v>0</v>
      </c>
      <c r="T107" s="113"/>
      <c r="U107" s="112">
        <f>$Y107*U105</f>
        <v>0</v>
      </c>
      <c r="V107" s="113"/>
      <c r="W107" s="112">
        <f>$Y107*W105</f>
        <v>0</v>
      </c>
      <c r="X107" s="113"/>
      <c r="Y107" s="75"/>
      <c r="Z107" s="263"/>
      <c r="AA107" s="263"/>
      <c r="AB107" s="263"/>
      <c r="AC107" s="263"/>
      <c r="AD107" s="263"/>
      <c r="AE107" s="263"/>
      <c r="AF107" s="263"/>
      <c r="AG107" s="263"/>
      <c r="AH107" s="263"/>
      <c r="AI107" s="263"/>
      <c r="AJ107" s="263"/>
      <c r="AK107" s="263"/>
      <c r="AL107" s="263"/>
      <c r="AM107" s="56"/>
      <c r="AN107" s="56"/>
      <c r="AO107" s="56"/>
      <c r="AP107" s="56"/>
    </row>
    <row r="108" spans="1:42" s="5" customFormat="1" ht="13.5" thickTop="1">
      <c r="A108" s="114" t="s">
        <v>67</v>
      </c>
      <c r="B108" s="3"/>
      <c r="C108" s="117">
        <f>'Planilha - Preços unit.e totais'!H143</f>
        <v>0</v>
      </c>
      <c r="D108" s="7" t="s">
        <v>645</v>
      </c>
      <c r="E108" s="95" t="e">
        <f>E110/C108</f>
        <v>#DIV/0!</v>
      </c>
      <c r="F108" s="96"/>
      <c r="G108" s="95" t="e">
        <f>G110/C108</f>
        <v>#DIV/0!</v>
      </c>
      <c r="H108" s="96"/>
      <c r="I108" s="95" t="e">
        <f>I110/C108</f>
        <v>#DIV/0!</v>
      </c>
      <c r="J108" s="96"/>
      <c r="K108" s="95" t="e">
        <f>K110/C108</f>
        <v>#DIV/0!</v>
      </c>
      <c r="L108" s="96"/>
      <c r="M108" s="95" t="e">
        <f>M110/C108</f>
        <v>#DIV/0!</v>
      </c>
      <c r="N108" s="96"/>
      <c r="O108" s="95" t="e">
        <f>O110/C108</f>
        <v>#DIV/0!</v>
      </c>
      <c r="P108" s="96"/>
      <c r="Q108" s="95" t="e">
        <f>Q110/C108</f>
        <v>#DIV/0!</v>
      </c>
      <c r="R108" s="96"/>
      <c r="S108" s="95" t="e">
        <f>S110/C108</f>
        <v>#DIV/0!</v>
      </c>
      <c r="T108" s="96"/>
      <c r="U108" s="95" t="e">
        <f>U110/C108</f>
        <v>#DIV/0!</v>
      </c>
      <c r="V108" s="96"/>
      <c r="W108" s="95" t="e">
        <f>W110/C108</f>
        <v>#DIV/0!</v>
      </c>
      <c r="X108" s="96"/>
      <c r="Y108" s="83" t="e">
        <f>C108/Y215</f>
        <v>#DIV/0!</v>
      </c>
      <c r="Z108" s="263"/>
      <c r="AA108" s="263"/>
      <c r="AB108" s="263"/>
      <c r="AC108" s="263"/>
      <c r="AD108" s="263"/>
      <c r="AE108" s="263"/>
      <c r="AF108" s="263"/>
      <c r="AG108" s="263"/>
      <c r="AH108" s="263"/>
      <c r="AI108" s="263"/>
      <c r="AJ108" s="263"/>
      <c r="AK108" s="263"/>
      <c r="AL108" s="263"/>
      <c r="AM108" s="56"/>
      <c r="AN108" s="56"/>
      <c r="AO108" s="56"/>
      <c r="AP108" s="56"/>
    </row>
    <row r="109" spans="1:42" s="5" customFormat="1" ht="12.75">
      <c r="A109" s="115"/>
      <c r="B109" s="6" t="s">
        <v>68</v>
      </c>
      <c r="C109" s="118"/>
      <c r="D109" s="7" t="s">
        <v>646</v>
      </c>
      <c r="E109" s="22"/>
      <c r="F109" s="21"/>
      <c r="G109" s="22"/>
      <c r="H109" s="21"/>
      <c r="I109" s="22"/>
      <c r="J109" s="21"/>
      <c r="K109" s="21"/>
      <c r="L109" s="21"/>
      <c r="M109" s="21"/>
      <c r="N109" s="21"/>
      <c r="O109" s="8"/>
      <c r="P109" s="8"/>
      <c r="Q109" s="8"/>
      <c r="R109" s="8"/>
      <c r="S109" s="8"/>
      <c r="T109" s="8"/>
      <c r="U109" s="8"/>
      <c r="V109" s="8"/>
      <c r="W109" s="21"/>
      <c r="X109" s="21"/>
      <c r="Y109" s="210"/>
      <c r="Z109" s="263"/>
      <c r="AA109" s="263"/>
      <c r="AB109" s="263"/>
      <c r="AC109" s="263"/>
      <c r="AD109" s="263"/>
      <c r="AE109" s="263"/>
      <c r="AF109" s="263"/>
      <c r="AG109" s="263"/>
      <c r="AH109" s="263"/>
      <c r="AI109" s="263"/>
      <c r="AJ109" s="263"/>
      <c r="AK109" s="263"/>
      <c r="AL109" s="263"/>
      <c r="AM109" s="56"/>
      <c r="AN109" s="56"/>
      <c r="AO109" s="56"/>
      <c r="AP109" s="56"/>
    </row>
    <row r="110" spans="1:42" s="5" customFormat="1" ht="13.5" thickBot="1">
      <c r="A110" s="116"/>
      <c r="B110" s="9">
        <v>0</v>
      </c>
      <c r="C110" s="119"/>
      <c r="D110" s="10" t="s">
        <v>647</v>
      </c>
      <c r="E110" s="101">
        <f>+E113+E116</f>
        <v>0</v>
      </c>
      <c r="F110" s="102"/>
      <c r="G110" s="101">
        <f>+G113+G116</f>
        <v>0</v>
      </c>
      <c r="H110" s="102"/>
      <c r="I110" s="101">
        <f>+I113+I116</f>
        <v>0</v>
      </c>
      <c r="J110" s="102"/>
      <c r="K110" s="101">
        <f>+K113+K116</f>
        <v>0</v>
      </c>
      <c r="L110" s="102"/>
      <c r="M110" s="101">
        <f>+M113+M116</f>
        <v>0</v>
      </c>
      <c r="N110" s="102"/>
      <c r="O110" s="99">
        <f>+O113+O116</f>
        <v>0</v>
      </c>
      <c r="P110" s="100"/>
      <c r="Q110" s="99">
        <f>+Q113+Q116</f>
        <v>0</v>
      </c>
      <c r="R110" s="100"/>
      <c r="S110" s="99">
        <f>+S113+S116</f>
        <v>0</v>
      </c>
      <c r="T110" s="100"/>
      <c r="U110" s="99">
        <f>+U113+U116</f>
        <v>0</v>
      </c>
      <c r="V110" s="100"/>
      <c r="W110" s="101">
        <f>+W113+W116</f>
        <v>0</v>
      </c>
      <c r="X110" s="102"/>
      <c r="Y110" s="211"/>
      <c r="Z110" s="263"/>
      <c r="AA110" s="263"/>
      <c r="AB110" s="263"/>
      <c r="AC110" s="263"/>
      <c r="AD110" s="263"/>
      <c r="AE110" s="263"/>
      <c r="AF110" s="263"/>
      <c r="AG110" s="263"/>
      <c r="AH110" s="263"/>
      <c r="AI110" s="263"/>
      <c r="AJ110" s="263"/>
      <c r="AK110" s="263"/>
      <c r="AL110" s="263"/>
      <c r="AM110" s="56"/>
      <c r="AN110" s="56"/>
      <c r="AO110" s="56"/>
      <c r="AP110" s="56"/>
    </row>
    <row r="111" spans="1:42" s="12" customFormat="1" ht="15.75" customHeight="1" outlineLevel="1" thickTop="1">
      <c r="A111" s="87" t="s">
        <v>69</v>
      </c>
      <c r="B111" s="58"/>
      <c r="C111" s="123">
        <f>'Planilha - Preços unit.e totais'!H144</f>
        <v>0</v>
      </c>
      <c r="D111" s="11" t="s">
        <v>645</v>
      </c>
      <c r="E111" s="93"/>
      <c r="F111" s="94"/>
      <c r="G111" s="93"/>
      <c r="H111" s="94"/>
      <c r="I111" s="93"/>
      <c r="J111" s="94"/>
      <c r="K111" s="93"/>
      <c r="L111" s="94"/>
      <c r="M111" s="93"/>
      <c r="N111" s="94"/>
      <c r="O111" s="93">
        <v>0.25</v>
      </c>
      <c r="P111" s="94"/>
      <c r="Q111" s="93">
        <v>0.25</v>
      </c>
      <c r="R111" s="94"/>
      <c r="S111" s="93">
        <v>0.25</v>
      </c>
      <c r="T111" s="94"/>
      <c r="U111" s="93">
        <v>0.25</v>
      </c>
      <c r="V111" s="94"/>
      <c r="W111" s="93"/>
      <c r="X111" s="94"/>
      <c r="Y111" s="73"/>
      <c r="Z111" s="263"/>
      <c r="AA111" s="263"/>
      <c r="AB111" s="263"/>
      <c r="AC111" s="263"/>
      <c r="AD111" s="263"/>
      <c r="AE111" s="263"/>
      <c r="AF111" s="263"/>
      <c r="AG111" s="263"/>
      <c r="AH111" s="263"/>
      <c r="AI111" s="263"/>
      <c r="AJ111" s="263"/>
      <c r="AK111" s="263"/>
      <c r="AL111" s="263"/>
      <c r="AM111" s="56"/>
      <c r="AN111" s="56"/>
      <c r="AO111" s="56"/>
      <c r="AP111" s="56"/>
    </row>
    <row r="112" spans="1:42" s="12" customFormat="1" ht="15" customHeight="1" outlineLevel="1">
      <c r="A112" s="88"/>
      <c r="B112" s="59" t="s">
        <v>70</v>
      </c>
      <c r="C112" s="124"/>
      <c r="D112" s="13" t="s">
        <v>646</v>
      </c>
      <c r="E112" s="19"/>
      <c r="F112" s="15"/>
      <c r="G112" s="15"/>
      <c r="H112" s="15"/>
      <c r="I112" s="15"/>
      <c r="J112" s="15"/>
      <c r="K112" s="15"/>
      <c r="L112" s="15"/>
      <c r="M112" s="15"/>
      <c r="N112" s="15"/>
      <c r="O112" s="14"/>
      <c r="P112" s="23"/>
      <c r="Q112" s="14"/>
      <c r="R112" s="23"/>
      <c r="S112" s="14"/>
      <c r="T112" s="23"/>
      <c r="U112" s="14"/>
      <c r="V112" s="23"/>
      <c r="W112" s="15"/>
      <c r="X112" s="18"/>
      <c r="Y112" s="74"/>
      <c r="Z112" s="263"/>
      <c r="AA112" s="263"/>
      <c r="AB112" s="263"/>
      <c r="AC112" s="263"/>
      <c r="AD112" s="263"/>
      <c r="AE112" s="263"/>
      <c r="AF112" s="263"/>
      <c r="AG112" s="263"/>
      <c r="AH112" s="263"/>
      <c r="AI112" s="263"/>
      <c r="AJ112" s="263"/>
      <c r="AK112" s="263"/>
      <c r="AL112" s="263"/>
      <c r="AM112" s="56"/>
      <c r="AN112" s="56"/>
      <c r="AO112" s="56"/>
      <c r="AP112" s="56"/>
    </row>
    <row r="113" spans="1:42" s="12" customFormat="1" ht="15.75" customHeight="1" outlineLevel="1" thickBot="1">
      <c r="A113" s="89"/>
      <c r="B113" s="60">
        <v>0</v>
      </c>
      <c r="C113" s="125"/>
      <c r="D113" s="16" t="s">
        <v>647</v>
      </c>
      <c r="E113" s="112">
        <f>$Y113*E111</f>
        <v>0</v>
      </c>
      <c r="F113" s="113"/>
      <c r="G113" s="112">
        <f>$Y113*G111</f>
        <v>0</v>
      </c>
      <c r="H113" s="113"/>
      <c r="I113" s="112">
        <f>$Y113*I111</f>
        <v>0</v>
      </c>
      <c r="J113" s="113"/>
      <c r="K113" s="112">
        <f>$Y113*K111</f>
        <v>0</v>
      </c>
      <c r="L113" s="113"/>
      <c r="M113" s="112">
        <f>$Y113*M111</f>
        <v>0</v>
      </c>
      <c r="N113" s="113"/>
      <c r="O113" s="112">
        <f>O111*C111</f>
        <v>0</v>
      </c>
      <c r="P113" s="113"/>
      <c r="Q113" s="112">
        <f>Q111*C111</f>
        <v>0</v>
      </c>
      <c r="R113" s="113"/>
      <c r="S113" s="112">
        <f>S111*C111</f>
        <v>0</v>
      </c>
      <c r="T113" s="113"/>
      <c r="U113" s="112">
        <f>U111*C111</f>
        <v>0</v>
      </c>
      <c r="V113" s="113"/>
      <c r="W113" s="112">
        <f>$Y113*W111</f>
        <v>0</v>
      </c>
      <c r="X113" s="113"/>
      <c r="Y113" s="75"/>
      <c r="Z113" s="263"/>
      <c r="AA113" s="263"/>
      <c r="AB113" s="263"/>
      <c r="AC113" s="263"/>
      <c r="AD113" s="263"/>
      <c r="AE113" s="263"/>
      <c r="AF113" s="263"/>
      <c r="AG113" s="263"/>
      <c r="AH113" s="263"/>
      <c r="AI113" s="263"/>
      <c r="AJ113" s="263"/>
      <c r="AK113" s="263"/>
      <c r="AL113" s="263"/>
      <c r="AM113" s="56"/>
      <c r="AN113" s="56"/>
      <c r="AO113" s="56"/>
      <c r="AP113" s="56"/>
    </row>
    <row r="114" spans="1:42" s="12" customFormat="1" ht="15.75" customHeight="1" outlineLevel="1" thickTop="1">
      <c r="A114" s="87" t="s">
        <v>71</v>
      </c>
      <c r="B114" s="58"/>
      <c r="C114" s="123">
        <f>'Planilha - Preços unit.e totais'!H147</f>
        <v>0</v>
      </c>
      <c r="D114" s="11" t="s">
        <v>645</v>
      </c>
      <c r="E114" s="93"/>
      <c r="F114" s="94"/>
      <c r="G114" s="93"/>
      <c r="H114" s="94"/>
      <c r="I114" s="93"/>
      <c r="J114" s="94"/>
      <c r="K114" s="93"/>
      <c r="L114" s="94"/>
      <c r="M114" s="93"/>
      <c r="N114" s="94"/>
      <c r="O114" s="93"/>
      <c r="P114" s="94"/>
      <c r="Q114" s="93">
        <v>0.33</v>
      </c>
      <c r="R114" s="94"/>
      <c r="S114" s="93">
        <v>0.34</v>
      </c>
      <c r="T114" s="94"/>
      <c r="U114" s="93">
        <v>0.33</v>
      </c>
      <c r="V114" s="94"/>
      <c r="W114" s="93"/>
      <c r="X114" s="94"/>
      <c r="Y114" s="73"/>
      <c r="Z114" s="263"/>
      <c r="AA114" s="263"/>
      <c r="AB114" s="263"/>
      <c r="AC114" s="263"/>
      <c r="AD114" s="263"/>
      <c r="AE114" s="263"/>
      <c r="AF114" s="263"/>
      <c r="AG114" s="263"/>
      <c r="AH114" s="263"/>
      <c r="AI114" s="263"/>
      <c r="AJ114" s="263"/>
      <c r="AK114" s="263"/>
      <c r="AL114" s="263"/>
      <c r="AM114" s="56"/>
      <c r="AN114" s="56"/>
      <c r="AO114" s="56"/>
      <c r="AP114" s="56"/>
    </row>
    <row r="115" spans="1:42" s="12" customFormat="1" ht="15" customHeight="1" outlineLevel="1">
      <c r="A115" s="88"/>
      <c r="B115" s="59" t="s">
        <v>72</v>
      </c>
      <c r="C115" s="124"/>
      <c r="D115" s="13" t="s">
        <v>646</v>
      </c>
      <c r="E115" s="19"/>
      <c r="F115" s="19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4"/>
      <c r="R115" s="14"/>
      <c r="S115" s="14"/>
      <c r="T115" s="14"/>
      <c r="U115" s="14"/>
      <c r="V115" s="14"/>
      <c r="W115" s="15"/>
      <c r="X115" s="15"/>
      <c r="Y115" s="74"/>
      <c r="Z115" s="263"/>
      <c r="AA115" s="263"/>
      <c r="AB115" s="263"/>
      <c r="AC115" s="263"/>
      <c r="AD115" s="263"/>
      <c r="AE115" s="263"/>
      <c r="AF115" s="263"/>
      <c r="AG115" s="263"/>
      <c r="AH115" s="263"/>
      <c r="AI115" s="263"/>
      <c r="AJ115" s="263"/>
      <c r="AK115" s="263"/>
      <c r="AL115" s="263"/>
      <c r="AM115" s="56"/>
      <c r="AN115" s="56"/>
      <c r="AO115" s="56"/>
      <c r="AP115" s="56"/>
    </row>
    <row r="116" spans="1:42" s="12" customFormat="1" ht="15.75" customHeight="1" outlineLevel="1" thickBot="1">
      <c r="A116" s="89"/>
      <c r="B116" s="60">
        <v>0</v>
      </c>
      <c r="C116" s="125"/>
      <c r="D116" s="16" t="s">
        <v>647</v>
      </c>
      <c r="E116" s="112">
        <f>$Y116*E114</f>
        <v>0</v>
      </c>
      <c r="F116" s="113"/>
      <c r="G116" s="112">
        <f>$Y116*G114</f>
        <v>0</v>
      </c>
      <c r="H116" s="113"/>
      <c r="I116" s="112">
        <f>$Y116*I114</f>
        <v>0</v>
      </c>
      <c r="J116" s="113"/>
      <c r="K116" s="112">
        <f>$Y116*K114</f>
        <v>0</v>
      </c>
      <c r="L116" s="113"/>
      <c r="M116" s="112">
        <f>$Y116*M114</f>
        <v>0</v>
      </c>
      <c r="N116" s="113"/>
      <c r="O116" s="112">
        <f>$Y116*O114</f>
        <v>0</v>
      </c>
      <c r="P116" s="113"/>
      <c r="Q116" s="112">
        <f>Q114*C114</f>
        <v>0</v>
      </c>
      <c r="R116" s="113"/>
      <c r="S116" s="112">
        <f>S114*C114</f>
        <v>0</v>
      </c>
      <c r="T116" s="113"/>
      <c r="U116" s="112">
        <f>U114*C114</f>
        <v>0</v>
      </c>
      <c r="V116" s="113"/>
      <c r="W116" s="112">
        <f>$Y116*W114</f>
        <v>0</v>
      </c>
      <c r="X116" s="113"/>
      <c r="Y116" s="75"/>
      <c r="Z116" s="263"/>
      <c r="AA116" s="263"/>
      <c r="AB116" s="263"/>
      <c r="AC116" s="263"/>
      <c r="AD116" s="263"/>
      <c r="AE116" s="263"/>
      <c r="AF116" s="263"/>
      <c r="AG116" s="263"/>
      <c r="AH116" s="263"/>
      <c r="AI116" s="263"/>
      <c r="AJ116" s="263"/>
      <c r="AK116" s="263"/>
      <c r="AL116" s="263"/>
      <c r="AM116" s="56"/>
      <c r="AN116" s="56"/>
      <c r="AO116" s="56"/>
      <c r="AP116" s="56"/>
    </row>
    <row r="117" spans="1:42" s="5" customFormat="1" ht="13.5" thickTop="1">
      <c r="A117" s="114" t="s">
        <v>73</v>
      </c>
      <c r="B117" s="3"/>
      <c r="C117" s="117">
        <f>'Planilha - Preços unit.e totais'!H150</f>
        <v>0</v>
      </c>
      <c r="D117" s="4" t="s">
        <v>645</v>
      </c>
      <c r="E117" s="95" t="e">
        <f>E119/C117</f>
        <v>#DIV/0!</v>
      </c>
      <c r="F117" s="96"/>
      <c r="G117" s="95" t="e">
        <f>G119/C117</f>
        <v>#DIV/0!</v>
      </c>
      <c r="H117" s="96"/>
      <c r="I117" s="95" t="e">
        <f>I119/C117</f>
        <v>#DIV/0!</v>
      </c>
      <c r="J117" s="96"/>
      <c r="K117" s="95" t="e">
        <f>K119/C117</f>
        <v>#DIV/0!</v>
      </c>
      <c r="L117" s="96"/>
      <c r="M117" s="95" t="e">
        <f>M119/C117</f>
        <v>#DIV/0!</v>
      </c>
      <c r="N117" s="96"/>
      <c r="O117" s="95" t="e">
        <f>O119/C117</f>
        <v>#DIV/0!</v>
      </c>
      <c r="P117" s="96"/>
      <c r="Q117" s="95" t="e">
        <f>Q119/C117</f>
        <v>#DIV/0!</v>
      </c>
      <c r="R117" s="96"/>
      <c r="S117" s="95" t="e">
        <f>S119/C117</f>
        <v>#DIV/0!</v>
      </c>
      <c r="T117" s="96"/>
      <c r="U117" s="95" t="e">
        <f>U119/C117</f>
        <v>#DIV/0!</v>
      </c>
      <c r="V117" s="96"/>
      <c r="W117" s="95" t="e">
        <f>W119/C117</f>
        <v>#DIV/0!</v>
      </c>
      <c r="X117" s="96"/>
      <c r="Y117" s="83" t="e">
        <f>C117/Y215</f>
        <v>#DIV/0!</v>
      </c>
      <c r="Z117" s="263"/>
      <c r="AA117" s="263"/>
      <c r="AB117" s="263"/>
      <c r="AC117" s="263"/>
      <c r="AD117" s="263"/>
      <c r="AE117" s="263"/>
      <c r="AF117" s="263"/>
      <c r="AG117" s="263"/>
      <c r="AH117" s="263"/>
      <c r="AI117" s="263"/>
      <c r="AJ117" s="263"/>
      <c r="AK117" s="263"/>
      <c r="AL117" s="263"/>
      <c r="AM117" s="56"/>
      <c r="AN117" s="56"/>
      <c r="AO117" s="56"/>
      <c r="AP117" s="56"/>
    </row>
    <row r="118" spans="1:42" s="5" customFormat="1" ht="12.75">
      <c r="A118" s="115"/>
      <c r="B118" s="6" t="s">
        <v>74</v>
      </c>
      <c r="C118" s="118"/>
      <c r="D118" s="7" t="s">
        <v>646</v>
      </c>
      <c r="E118" s="22"/>
      <c r="F118" s="21"/>
      <c r="G118" s="22"/>
      <c r="H118" s="21"/>
      <c r="I118" s="22"/>
      <c r="J118" s="21"/>
      <c r="K118" s="21"/>
      <c r="L118" s="21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1"/>
      <c r="X118" s="21"/>
      <c r="Y118" s="210"/>
      <c r="Z118" s="263"/>
      <c r="AA118" s="263"/>
      <c r="AB118" s="263"/>
      <c r="AC118" s="263"/>
      <c r="AD118" s="263"/>
      <c r="AE118" s="263"/>
      <c r="AF118" s="263"/>
      <c r="AG118" s="263"/>
      <c r="AH118" s="263"/>
      <c r="AI118" s="263"/>
      <c r="AJ118" s="263"/>
      <c r="AK118" s="263"/>
      <c r="AL118" s="263"/>
      <c r="AM118" s="56"/>
      <c r="AN118" s="56"/>
      <c r="AO118" s="56"/>
      <c r="AP118" s="56"/>
    </row>
    <row r="119" spans="1:42" s="5" customFormat="1" ht="13.5" thickBot="1">
      <c r="A119" s="116"/>
      <c r="B119" s="9">
        <v>0</v>
      </c>
      <c r="C119" s="119"/>
      <c r="D119" s="10" t="s">
        <v>647</v>
      </c>
      <c r="E119" s="101">
        <f>+E122+E125+E128+E131</f>
        <v>0</v>
      </c>
      <c r="F119" s="102"/>
      <c r="G119" s="101">
        <f>+G122+G125+G128+G131</f>
        <v>0</v>
      </c>
      <c r="H119" s="102"/>
      <c r="I119" s="101">
        <f>+I122+I125+I128+I131</f>
        <v>0</v>
      </c>
      <c r="J119" s="102"/>
      <c r="K119" s="101">
        <f>+K122+K125+K128+K131</f>
        <v>0</v>
      </c>
      <c r="L119" s="102"/>
      <c r="M119" s="99">
        <f>+M122+M125+M128+M131</f>
        <v>0</v>
      </c>
      <c r="N119" s="100"/>
      <c r="O119" s="99">
        <f>+O122+O125+O128+O131</f>
        <v>0</v>
      </c>
      <c r="P119" s="100"/>
      <c r="Q119" s="99">
        <f>+Q122+Q125+Q128+Q131</f>
        <v>0</v>
      </c>
      <c r="R119" s="100"/>
      <c r="S119" s="99">
        <f>+S122+S125+S128+S131</f>
        <v>0</v>
      </c>
      <c r="T119" s="100"/>
      <c r="U119" s="99">
        <f>+U122+U125+U128+U131</f>
        <v>0</v>
      </c>
      <c r="V119" s="100"/>
      <c r="W119" s="101">
        <f>+W122+W125+W128+W131</f>
        <v>0</v>
      </c>
      <c r="X119" s="102"/>
      <c r="Y119" s="211"/>
      <c r="Z119" s="263"/>
      <c r="AA119" s="263"/>
      <c r="AB119" s="263"/>
      <c r="AC119" s="263"/>
      <c r="AD119" s="263"/>
      <c r="AE119" s="263"/>
      <c r="AF119" s="263"/>
      <c r="AG119" s="263"/>
      <c r="AH119" s="263"/>
      <c r="AI119" s="263"/>
      <c r="AJ119" s="263"/>
      <c r="AK119" s="263"/>
      <c r="AL119" s="263"/>
      <c r="AM119" s="56"/>
      <c r="AN119" s="56"/>
      <c r="AO119" s="56"/>
      <c r="AP119" s="56"/>
    </row>
    <row r="120" spans="1:42" s="12" customFormat="1" ht="15.75" customHeight="1" outlineLevel="1" thickTop="1">
      <c r="A120" s="87" t="s">
        <v>75</v>
      </c>
      <c r="B120" s="58"/>
      <c r="C120" s="123">
        <f>'Planilha - Preços unit.e totais'!H151</f>
        <v>0</v>
      </c>
      <c r="D120" s="13" t="s">
        <v>645</v>
      </c>
      <c r="E120" s="93"/>
      <c r="F120" s="94"/>
      <c r="G120" s="93"/>
      <c r="H120" s="94"/>
      <c r="I120" s="93"/>
      <c r="J120" s="94"/>
      <c r="K120" s="93"/>
      <c r="L120" s="94"/>
      <c r="M120" s="93">
        <v>0.4</v>
      </c>
      <c r="N120" s="94"/>
      <c r="O120" s="93">
        <v>0.3</v>
      </c>
      <c r="P120" s="94"/>
      <c r="Q120" s="93">
        <v>0.3</v>
      </c>
      <c r="R120" s="94"/>
      <c r="S120" s="93"/>
      <c r="T120" s="94"/>
      <c r="U120" s="93"/>
      <c r="V120" s="94"/>
      <c r="W120" s="93"/>
      <c r="X120" s="94"/>
      <c r="Y120" s="73"/>
      <c r="Z120" s="263"/>
      <c r="AA120" s="263"/>
      <c r="AB120" s="263"/>
      <c r="AC120" s="263"/>
      <c r="AD120" s="263"/>
      <c r="AE120" s="263"/>
      <c r="AF120" s="263"/>
      <c r="AG120" s="263"/>
      <c r="AH120" s="263"/>
      <c r="AI120" s="263"/>
      <c r="AJ120" s="263"/>
      <c r="AK120" s="263"/>
      <c r="AL120" s="263"/>
      <c r="AM120" s="56"/>
      <c r="AN120" s="56"/>
      <c r="AO120" s="56"/>
      <c r="AP120" s="56"/>
    </row>
    <row r="121" spans="1:42" s="12" customFormat="1" ht="15" customHeight="1" outlineLevel="1">
      <c r="A121" s="88"/>
      <c r="B121" s="59" t="s">
        <v>76</v>
      </c>
      <c r="C121" s="124"/>
      <c r="D121" s="13" t="s">
        <v>646</v>
      </c>
      <c r="E121" s="19"/>
      <c r="F121" s="15"/>
      <c r="G121" s="15"/>
      <c r="H121" s="15"/>
      <c r="I121" s="15"/>
      <c r="J121" s="15"/>
      <c r="K121" s="15"/>
      <c r="L121" s="15"/>
      <c r="M121" s="14"/>
      <c r="N121" s="14"/>
      <c r="O121" s="14"/>
      <c r="P121" s="23"/>
      <c r="Q121" s="14"/>
      <c r="R121" s="23"/>
      <c r="S121" s="15"/>
      <c r="T121" s="18"/>
      <c r="U121" s="15"/>
      <c r="V121" s="18"/>
      <c r="W121" s="15"/>
      <c r="X121" s="18"/>
      <c r="Y121" s="74"/>
      <c r="Z121" s="263"/>
      <c r="AA121" s="263"/>
      <c r="AB121" s="263"/>
      <c r="AC121" s="263"/>
      <c r="AD121" s="263"/>
      <c r="AE121" s="263"/>
      <c r="AF121" s="263"/>
      <c r="AG121" s="263"/>
      <c r="AH121" s="263"/>
      <c r="AI121" s="263"/>
      <c r="AJ121" s="263"/>
      <c r="AK121" s="263"/>
      <c r="AL121" s="263"/>
      <c r="AM121" s="56"/>
      <c r="AN121" s="56"/>
      <c r="AO121" s="56"/>
      <c r="AP121" s="56"/>
    </row>
    <row r="122" spans="1:42" s="12" customFormat="1" ht="15.75" customHeight="1" outlineLevel="1" thickBot="1">
      <c r="A122" s="89"/>
      <c r="B122" s="60">
        <v>0</v>
      </c>
      <c r="C122" s="125"/>
      <c r="D122" s="16" t="s">
        <v>647</v>
      </c>
      <c r="E122" s="112">
        <f>$Y122*E120</f>
        <v>0</v>
      </c>
      <c r="F122" s="113"/>
      <c r="G122" s="112">
        <f>$Y122*G120</f>
        <v>0</v>
      </c>
      <c r="H122" s="113"/>
      <c r="I122" s="112">
        <f>$Y122*I120</f>
        <v>0</v>
      </c>
      <c r="J122" s="113"/>
      <c r="K122" s="112">
        <f>$Y122*K120</f>
        <v>0</v>
      </c>
      <c r="L122" s="113"/>
      <c r="M122" s="112">
        <f>M120*C120</f>
        <v>0</v>
      </c>
      <c r="N122" s="113"/>
      <c r="O122" s="112">
        <f>O120*C120</f>
        <v>0</v>
      </c>
      <c r="P122" s="113"/>
      <c r="Q122" s="112">
        <f>Q120*C120</f>
        <v>0</v>
      </c>
      <c r="R122" s="113"/>
      <c r="S122" s="112">
        <f>$Y122*S120</f>
        <v>0</v>
      </c>
      <c r="T122" s="113"/>
      <c r="U122" s="112">
        <f>$Y122*U120</f>
        <v>0</v>
      </c>
      <c r="V122" s="113"/>
      <c r="W122" s="112">
        <f>$Y122*W120</f>
        <v>0</v>
      </c>
      <c r="X122" s="113"/>
      <c r="Y122" s="75"/>
      <c r="Z122" s="263"/>
      <c r="AA122" s="263"/>
      <c r="AB122" s="263"/>
      <c r="AC122" s="263"/>
      <c r="AD122" s="263"/>
      <c r="AE122" s="263"/>
      <c r="AF122" s="263"/>
      <c r="AG122" s="263"/>
      <c r="AH122" s="263"/>
      <c r="AI122" s="263"/>
      <c r="AJ122" s="263"/>
      <c r="AK122" s="263"/>
      <c r="AL122" s="263"/>
      <c r="AM122" s="56"/>
      <c r="AN122" s="56"/>
      <c r="AO122" s="56"/>
      <c r="AP122" s="56"/>
    </row>
    <row r="123" spans="1:42" s="12" customFormat="1" ht="15.75" customHeight="1" outlineLevel="1" thickTop="1">
      <c r="A123" s="87" t="s">
        <v>77</v>
      </c>
      <c r="B123" s="58"/>
      <c r="C123" s="123">
        <f>'Planilha - Preços unit.e totais'!H157</f>
        <v>0</v>
      </c>
      <c r="D123" s="13" t="s">
        <v>645</v>
      </c>
      <c r="E123" s="93"/>
      <c r="F123" s="94"/>
      <c r="G123" s="93"/>
      <c r="H123" s="94"/>
      <c r="I123" s="93"/>
      <c r="J123" s="94"/>
      <c r="K123" s="93"/>
      <c r="L123" s="94"/>
      <c r="M123" s="93"/>
      <c r="N123" s="94"/>
      <c r="O123" s="93"/>
      <c r="P123" s="94"/>
      <c r="Q123" s="93">
        <v>0.5</v>
      </c>
      <c r="R123" s="94"/>
      <c r="S123" s="93">
        <v>0.5</v>
      </c>
      <c r="T123" s="94"/>
      <c r="U123" s="93"/>
      <c r="V123" s="94"/>
      <c r="W123" s="93"/>
      <c r="X123" s="94"/>
      <c r="Y123" s="73"/>
      <c r="Z123" s="263"/>
      <c r="AA123" s="263"/>
      <c r="AB123" s="263"/>
      <c r="AC123" s="263"/>
      <c r="AD123" s="263"/>
      <c r="AE123" s="263"/>
      <c r="AF123" s="263"/>
      <c r="AG123" s="263"/>
      <c r="AH123" s="263"/>
      <c r="AI123" s="263"/>
      <c r="AJ123" s="263"/>
      <c r="AK123" s="263"/>
      <c r="AL123" s="263"/>
      <c r="AM123" s="56"/>
      <c r="AN123" s="56"/>
      <c r="AO123" s="56"/>
      <c r="AP123" s="56"/>
    </row>
    <row r="124" spans="1:42" s="12" customFormat="1" ht="15" customHeight="1" outlineLevel="1">
      <c r="A124" s="88"/>
      <c r="B124" s="59" t="s">
        <v>78</v>
      </c>
      <c r="C124" s="124"/>
      <c r="D124" s="13" t="s">
        <v>646</v>
      </c>
      <c r="E124" s="19"/>
      <c r="F124" s="15"/>
      <c r="G124" s="19"/>
      <c r="H124" s="15"/>
      <c r="I124" s="19"/>
      <c r="J124" s="15"/>
      <c r="K124" s="15"/>
      <c r="L124" s="15"/>
      <c r="M124" s="15"/>
      <c r="N124" s="15"/>
      <c r="O124" s="15"/>
      <c r="P124" s="15"/>
      <c r="Q124" s="14"/>
      <c r="R124" s="14"/>
      <c r="S124" s="14"/>
      <c r="T124" s="14"/>
      <c r="U124" s="15"/>
      <c r="V124" s="15"/>
      <c r="W124" s="15"/>
      <c r="X124" s="15"/>
      <c r="Y124" s="74"/>
      <c r="Z124" s="263"/>
      <c r="AA124" s="263"/>
      <c r="AB124" s="263"/>
      <c r="AC124" s="263"/>
      <c r="AD124" s="263"/>
      <c r="AE124" s="263"/>
      <c r="AF124" s="263"/>
      <c r="AG124" s="263"/>
      <c r="AH124" s="263"/>
      <c r="AI124" s="263"/>
      <c r="AJ124" s="263"/>
      <c r="AK124" s="263"/>
      <c r="AL124" s="263"/>
      <c r="AM124" s="56"/>
      <c r="AN124" s="56"/>
      <c r="AO124" s="56"/>
      <c r="AP124" s="56"/>
    </row>
    <row r="125" spans="1:42" s="12" customFormat="1" ht="15.75" customHeight="1" outlineLevel="1" thickBot="1">
      <c r="A125" s="89"/>
      <c r="B125" s="60">
        <v>0</v>
      </c>
      <c r="C125" s="125"/>
      <c r="D125" s="16" t="s">
        <v>647</v>
      </c>
      <c r="E125" s="112">
        <f>$Y125*E123</f>
        <v>0</v>
      </c>
      <c r="F125" s="113"/>
      <c r="G125" s="112">
        <f>$Y125*G123</f>
        <v>0</v>
      </c>
      <c r="H125" s="113"/>
      <c r="I125" s="112">
        <f>$Y125*I123</f>
        <v>0</v>
      </c>
      <c r="J125" s="113"/>
      <c r="K125" s="112">
        <f>$Y125*K123</f>
        <v>0</v>
      </c>
      <c r="L125" s="113"/>
      <c r="M125" s="112">
        <f>$Y125*M123</f>
        <v>0</v>
      </c>
      <c r="N125" s="113"/>
      <c r="O125" s="112">
        <f>$Y125*O123</f>
        <v>0</v>
      </c>
      <c r="P125" s="113"/>
      <c r="Q125" s="112">
        <f>Q123*C123</f>
        <v>0</v>
      </c>
      <c r="R125" s="113"/>
      <c r="S125" s="112">
        <f>S123*C123</f>
        <v>0</v>
      </c>
      <c r="T125" s="113"/>
      <c r="U125" s="112">
        <f>$Y125*U123</f>
        <v>0</v>
      </c>
      <c r="V125" s="113"/>
      <c r="W125" s="112">
        <f>$Y125*W123</f>
        <v>0</v>
      </c>
      <c r="X125" s="113"/>
      <c r="Y125" s="75"/>
      <c r="Z125" s="263"/>
      <c r="AA125" s="263"/>
      <c r="AB125" s="263"/>
      <c r="AC125" s="263"/>
      <c r="AD125" s="263"/>
      <c r="AE125" s="263"/>
      <c r="AF125" s="263"/>
      <c r="AG125" s="263"/>
      <c r="AH125" s="263"/>
      <c r="AI125" s="263"/>
      <c r="AJ125" s="263"/>
      <c r="AK125" s="263"/>
      <c r="AL125" s="263"/>
      <c r="AM125" s="56"/>
      <c r="AN125" s="56"/>
      <c r="AO125" s="56"/>
      <c r="AP125" s="56"/>
    </row>
    <row r="126" spans="1:42" s="12" customFormat="1" ht="15.75" customHeight="1" outlineLevel="1" thickTop="1">
      <c r="A126" s="87" t="s">
        <v>79</v>
      </c>
      <c r="B126" s="58"/>
      <c r="C126" s="123">
        <f>'Planilha - Preços unit.e totais'!H160</f>
        <v>0</v>
      </c>
      <c r="D126" s="13" t="s">
        <v>645</v>
      </c>
      <c r="E126" s="93"/>
      <c r="F126" s="94"/>
      <c r="G126" s="93"/>
      <c r="H126" s="94"/>
      <c r="I126" s="93"/>
      <c r="J126" s="94"/>
      <c r="K126" s="93"/>
      <c r="L126" s="94"/>
      <c r="M126" s="93"/>
      <c r="N126" s="94"/>
      <c r="O126" s="93"/>
      <c r="P126" s="94"/>
      <c r="Q126" s="93"/>
      <c r="R126" s="94"/>
      <c r="S126" s="93"/>
      <c r="T126" s="94"/>
      <c r="U126" s="93">
        <v>1</v>
      </c>
      <c r="V126" s="94"/>
      <c r="W126" s="93"/>
      <c r="X126" s="94"/>
      <c r="Y126" s="73"/>
      <c r="Z126" s="263"/>
      <c r="AA126" s="263"/>
      <c r="AB126" s="263"/>
      <c r="AC126" s="263"/>
      <c r="AD126" s="263"/>
      <c r="AE126" s="263"/>
      <c r="AF126" s="263"/>
      <c r="AG126" s="263"/>
      <c r="AH126" s="263"/>
      <c r="AI126" s="263"/>
      <c r="AJ126" s="263"/>
      <c r="AK126" s="263"/>
      <c r="AL126" s="263"/>
      <c r="AM126" s="56"/>
      <c r="AN126" s="56"/>
      <c r="AO126" s="56"/>
      <c r="AP126" s="56"/>
    </row>
    <row r="127" spans="1:42" s="12" customFormat="1" ht="15" customHeight="1" outlineLevel="1">
      <c r="A127" s="88"/>
      <c r="B127" s="59" t="s">
        <v>80</v>
      </c>
      <c r="C127" s="124"/>
      <c r="D127" s="13" t="s">
        <v>646</v>
      </c>
      <c r="E127" s="19"/>
      <c r="F127" s="15"/>
      <c r="G127" s="19"/>
      <c r="H127" s="15"/>
      <c r="I127" s="19"/>
      <c r="J127" s="15"/>
      <c r="K127" s="19"/>
      <c r="L127" s="15"/>
      <c r="M127" s="15"/>
      <c r="N127" s="15"/>
      <c r="O127" s="15"/>
      <c r="P127" s="15"/>
      <c r="Q127" s="15"/>
      <c r="R127" s="15"/>
      <c r="S127" s="15"/>
      <c r="T127" s="15"/>
      <c r="U127" s="14"/>
      <c r="V127" s="14"/>
      <c r="W127" s="15"/>
      <c r="X127" s="15"/>
      <c r="Y127" s="74"/>
      <c r="Z127" s="263"/>
      <c r="AA127" s="263"/>
      <c r="AB127" s="263"/>
      <c r="AC127" s="263"/>
      <c r="AD127" s="263"/>
      <c r="AE127" s="263"/>
      <c r="AF127" s="263"/>
      <c r="AG127" s="263"/>
      <c r="AH127" s="263"/>
      <c r="AI127" s="263"/>
      <c r="AJ127" s="263"/>
      <c r="AK127" s="263"/>
      <c r="AL127" s="263"/>
      <c r="AM127" s="56"/>
      <c r="AN127" s="56"/>
      <c r="AO127" s="56"/>
      <c r="AP127" s="56"/>
    </row>
    <row r="128" spans="1:42" s="12" customFormat="1" ht="15.75" customHeight="1" outlineLevel="1" thickBot="1">
      <c r="A128" s="89"/>
      <c r="B128" s="60">
        <v>0</v>
      </c>
      <c r="C128" s="125"/>
      <c r="D128" s="16" t="s">
        <v>647</v>
      </c>
      <c r="E128" s="112">
        <f>$Y128*E126</f>
        <v>0</v>
      </c>
      <c r="F128" s="113"/>
      <c r="G128" s="112">
        <f>$Y128*G126</f>
        <v>0</v>
      </c>
      <c r="H128" s="113"/>
      <c r="I128" s="112">
        <f>$Y128*I126</f>
        <v>0</v>
      </c>
      <c r="J128" s="113"/>
      <c r="K128" s="112">
        <f>$Y128*K126</f>
        <v>0</v>
      </c>
      <c r="L128" s="113"/>
      <c r="M128" s="112">
        <f>$Y128*M126</f>
        <v>0</v>
      </c>
      <c r="N128" s="113"/>
      <c r="O128" s="112">
        <f>$Y128*O126</f>
        <v>0</v>
      </c>
      <c r="P128" s="113"/>
      <c r="Q128" s="112">
        <f>$Y128*Q126</f>
        <v>0</v>
      </c>
      <c r="R128" s="113"/>
      <c r="S128" s="112">
        <f>$Y128*S126</f>
        <v>0</v>
      </c>
      <c r="T128" s="113"/>
      <c r="U128" s="112">
        <f>U126*C126</f>
        <v>0</v>
      </c>
      <c r="V128" s="113"/>
      <c r="W128" s="112">
        <f>$Y128*W126</f>
        <v>0</v>
      </c>
      <c r="X128" s="113"/>
      <c r="Y128" s="75"/>
      <c r="Z128" s="263"/>
      <c r="AA128" s="263"/>
      <c r="AB128" s="263"/>
      <c r="AC128" s="263"/>
      <c r="AD128" s="263"/>
      <c r="AE128" s="263"/>
      <c r="AF128" s="263"/>
      <c r="AG128" s="263"/>
      <c r="AH128" s="263"/>
      <c r="AI128" s="263"/>
      <c r="AJ128" s="263"/>
      <c r="AK128" s="263"/>
      <c r="AL128" s="263"/>
      <c r="AM128" s="56"/>
      <c r="AN128" s="56"/>
      <c r="AO128" s="56"/>
      <c r="AP128" s="56"/>
    </row>
    <row r="129" spans="1:42" s="12" customFormat="1" ht="15.75" customHeight="1" outlineLevel="1" thickTop="1">
      <c r="A129" s="87" t="s">
        <v>81</v>
      </c>
      <c r="B129" s="58"/>
      <c r="C129" s="123">
        <f>'Planilha - Preços unit.e totais'!H163</f>
        <v>0</v>
      </c>
      <c r="D129" s="11" t="s">
        <v>645</v>
      </c>
      <c r="E129" s="93"/>
      <c r="F129" s="94"/>
      <c r="G129" s="93"/>
      <c r="H129" s="94"/>
      <c r="I129" s="93"/>
      <c r="J129" s="94"/>
      <c r="K129" s="93"/>
      <c r="L129" s="94"/>
      <c r="M129" s="93"/>
      <c r="N129" s="94"/>
      <c r="O129" s="93"/>
      <c r="P129" s="94"/>
      <c r="Q129" s="93"/>
      <c r="R129" s="94"/>
      <c r="S129" s="93">
        <v>0.5</v>
      </c>
      <c r="T129" s="94"/>
      <c r="U129" s="93">
        <v>0.5</v>
      </c>
      <c r="V129" s="94"/>
      <c r="W129" s="93"/>
      <c r="X129" s="94"/>
      <c r="Y129" s="73"/>
      <c r="Z129" s="263"/>
      <c r="AA129" s="263"/>
      <c r="AB129" s="263"/>
      <c r="AC129" s="263"/>
      <c r="AD129" s="263"/>
      <c r="AE129" s="263"/>
      <c r="AF129" s="263"/>
      <c r="AG129" s="263"/>
      <c r="AH129" s="263"/>
      <c r="AI129" s="263"/>
      <c r="AJ129" s="263"/>
      <c r="AK129" s="263"/>
      <c r="AL129" s="263"/>
      <c r="AM129" s="56"/>
      <c r="AN129" s="56"/>
      <c r="AO129" s="56"/>
      <c r="AP129" s="56"/>
    </row>
    <row r="130" spans="1:42" s="12" customFormat="1" ht="15" customHeight="1" outlineLevel="1">
      <c r="A130" s="88"/>
      <c r="B130" s="59" t="s">
        <v>82</v>
      </c>
      <c r="C130" s="124"/>
      <c r="D130" s="13" t="s">
        <v>646</v>
      </c>
      <c r="E130" s="19"/>
      <c r="F130" s="15"/>
      <c r="G130" s="19"/>
      <c r="H130" s="15"/>
      <c r="I130" s="19"/>
      <c r="J130" s="15"/>
      <c r="K130" s="19"/>
      <c r="L130" s="15"/>
      <c r="M130" s="19"/>
      <c r="N130" s="15"/>
      <c r="O130" s="15"/>
      <c r="P130" s="15"/>
      <c r="Q130" s="15"/>
      <c r="R130" s="15"/>
      <c r="S130" s="14"/>
      <c r="T130" s="14"/>
      <c r="U130" s="14"/>
      <c r="V130" s="14"/>
      <c r="W130" s="15"/>
      <c r="X130" s="15"/>
      <c r="Y130" s="74"/>
      <c r="Z130" s="263"/>
      <c r="AA130" s="263"/>
      <c r="AB130" s="263"/>
      <c r="AC130" s="263"/>
      <c r="AD130" s="263"/>
      <c r="AE130" s="263"/>
      <c r="AF130" s="263"/>
      <c r="AG130" s="263"/>
      <c r="AH130" s="263"/>
      <c r="AI130" s="263"/>
      <c r="AJ130" s="263"/>
      <c r="AK130" s="263"/>
      <c r="AL130" s="263"/>
      <c r="AM130" s="56"/>
      <c r="AN130" s="56"/>
      <c r="AO130" s="56"/>
      <c r="AP130" s="56"/>
    </row>
    <row r="131" spans="1:42" s="12" customFormat="1" ht="15.75" customHeight="1" outlineLevel="1" thickBot="1">
      <c r="A131" s="89"/>
      <c r="B131" s="60">
        <v>0</v>
      </c>
      <c r="C131" s="125"/>
      <c r="D131" s="16" t="s">
        <v>647</v>
      </c>
      <c r="E131" s="112">
        <f>$Y131*E129</f>
        <v>0</v>
      </c>
      <c r="F131" s="113"/>
      <c r="G131" s="112">
        <f>$Y131*G129</f>
        <v>0</v>
      </c>
      <c r="H131" s="113"/>
      <c r="I131" s="112">
        <f>$Y131*I129</f>
        <v>0</v>
      </c>
      <c r="J131" s="113"/>
      <c r="K131" s="112">
        <f>$Y131*K129</f>
        <v>0</v>
      </c>
      <c r="L131" s="113"/>
      <c r="M131" s="112">
        <f>$Y131*M129</f>
        <v>0</v>
      </c>
      <c r="N131" s="113"/>
      <c r="O131" s="112">
        <f>$Y131*O129</f>
        <v>0</v>
      </c>
      <c r="P131" s="113"/>
      <c r="Q131" s="112">
        <f>$Y131*Q129</f>
        <v>0</v>
      </c>
      <c r="R131" s="113"/>
      <c r="S131" s="112">
        <f>S129*C129</f>
        <v>0</v>
      </c>
      <c r="T131" s="113"/>
      <c r="U131" s="112">
        <f>U129*C129</f>
        <v>0</v>
      </c>
      <c r="V131" s="113"/>
      <c r="W131" s="112">
        <f>$Y131*W129</f>
        <v>0</v>
      </c>
      <c r="X131" s="113"/>
      <c r="Y131" s="75"/>
      <c r="Z131" s="263"/>
      <c r="AA131" s="263"/>
      <c r="AB131" s="263"/>
      <c r="AC131" s="263"/>
      <c r="AD131" s="263"/>
      <c r="AE131" s="263"/>
      <c r="AF131" s="263"/>
      <c r="AG131" s="263"/>
      <c r="AH131" s="263"/>
      <c r="AI131" s="263"/>
      <c r="AJ131" s="263"/>
      <c r="AK131" s="263"/>
      <c r="AL131" s="263"/>
      <c r="AM131" s="56"/>
      <c r="AN131" s="56"/>
      <c r="AO131" s="56"/>
      <c r="AP131" s="56"/>
    </row>
    <row r="132" spans="1:42" s="5" customFormat="1" ht="13.5" thickTop="1">
      <c r="A132" s="114" t="s">
        <v>83</v>
      </c>
      <c r="B132" s="3"/>
      <c r="C132" s="117">
        <f>'Planilha - Preços unit.e totais'!H165</f>
        <v>0</v>
      </c>
      <c r="D132" s="7" t="s">
        <v>645</v>
      </c>
      <c r="E132" s="95" t="e">
        <f>E134/C132</f>
        <v>#DIV/0!</v>
      </c>
      <c r="F132" s="96"/>
      <c r="G132" s="95" t="e">
        <f>G134/C132</f>
        <v>#DIV/0!</v>
      </c>
      <c r="H132" s="96"/>
      <c r="I132" s="95" t="e">
        <f>I134/C132</f>
        <v>#DIV/0!</v>
      </c>
      <c r="J132" s="96"/>
      <c r="K132" s="95" t="e">
        <f>K134/C132</f>
        <v>#DIV/0!</v>
      </c>
      <c r="L132" s="96"/>
      <c r="M132" s="95" t="e">
        <f>M134/C132</f>
        <v>#DIV/0!</v>
      </c>
      <c r="N132" s="96"/>
      <c r="O132" s="95" t="e">
        <f>O134/C132</f>
        <v>#DIV/0!</v>
      </c>
      <c r="P132" s="96"/>
      <c r="Q132" s="95" t="e">
        <f>Q134/C132</f>
        <v>#DIV/0!</v>
      </c>
      <c r="R132" s="96"/>
      <c r="S132" s="95" t="e">
        <f>S134/C132</f>
        <v>#DIV/0!</v>
      </c>
      <c r="T132" s="96"/>
      <c r="U132" s="95" t="e">
        <f>U134/C132</f>
        <v>#DIV/0!</v>
      </c>
      <c r="V132" s="96"/>
      <c r="W132" s="95" t="e">
        <f>W134/C132</f>
        <v>#DIV/0!</v>
      </c>
      <c r="X132" s="96"/>
      <c r="Y132" s="83" t="e">
        <f>C132/Y215</f>
        <v>#DIV/0!</v>
      </c>
      <c r="Z132" s="263"/>
      <c r="AA132" s="263"/>
      <c r="AB132" s="263"/>
      <c r="AC132" s="263"/>
      <c r="AD132" s="263"/>
      <c r="AE132" s="263"/>
      <c r="AF132" s="263"/>
      <c r="AG132" s="263"/>
      <c r="AH132" s="263"/>
      <c r="AI132" s="263"/>
      <c r="AJ132" s="263"/>
      <c r="AK132" s="263"/>
      <c r="AL132" s="263"/>
      <c r="AM132" s="56"/>
      <c r="AN132" s="56"/>
      <c r="AO132" s="56"/>
      <c r="AP132" s="56"/>
    </row>
    <row r="133" spans="1:42" s="5" customFormat="1" ht="12.75">
      <c r="A133" s="115"/>
      <c r="B133" s="6" t="s">
        <v>84</v>
      </c>
      <c r="C133" s="118"/>
      <c r="D133" s="7" t="s">
        <v>646</v>
      </c>
      <c r="E133" s="22"/>
      <c r="F133" s="21"/>
      <c r="G133" s="22"/>
      <c r="H133" s="21"/>
      <c r="I133" s="20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21"/>
      <c r="X133" s="21"/>
      <c r="Y133" s="210"/>
      <c r="Z133" s="263"/>
      <c r="AA133" s="263"/>
      <c r="AB133" s="263"/>
      <c r="AC133" s="263"/>
      <c r="AD133" s="263"/>
      <c r="AE133" s="263"/>
      <c r="AF133" s="263"/>
      <c r="AG133" s="263"/>
      <c r="AH133" s="263"/>
      <c r="AI133" s="263"/>
      <c r="AJ133" s="263"/>
      <c r="AK133" s="263"/>
      <c r="AL133" s="263"/>
      <c r="AM133" s="56"/>
      <c r="AN133" s="56"/>
      <c r="AO133" s="56"/>
      <c r="AP133" s="56"/>
    </row>
    <row r="134" spans="1:42" s="5" customFormat="1" ht="13.5" thickBot="1">
      <c r="A134" s="116"/>
      <c r="B134" s="9">
        <v>0</v>
      </c>
      <c r="C134" s="119"/>
      <c r="D134" s="10" t="s">
        <v>647</v>
      </c>
      <c r="E134" s="101">
        <f>+E137+E140+E143+E146+E149+E152+E155+E158+E161+E164+E167</f>
        <v>0</v>
      </c>
      <c r="F134" s="102"/>
      <c r="G134" s="101">
        <f>+G137+G140+G143+G146+G149+G152+G155+G158+G161+G164+G167</f>
        <v>0</v>
      </c>
      <c r="H134" s="102"/>
      <c r="I134" s="99">
        <f>+I137+I140+I143+I146+I149+I152+I155+I158+I161+I164+I167</f>
        <v>0</v>
      </c>
      <c r="J134" s="100"/>
      <c r="K134" s="99">
        <f>+K137+K140+K143+K146+K149+K152+K155+K158+K161+K164+K167</f>
        <v>0</v>
      </c>
      <c r="L134" s="100"/>
      <c r="M134" s="99">
        <f>+M137+M140+M143+M146+M149+M152+M155+M158+M161+M164+M167</f>
        <v>0</v>
      </c>
      <c r="N134" s="100"/>
      <c r="O134" s="99">
        <f>+O137+O140+O143+O146+O149+O152+O155+O158+O161+O164+O167</f>
        <v>0</v>
      </c>
      <c r="P134" s="100"/>
      <c r="Q134" s="99">
        <f>+Q137+Q140+Q143+Q146+Q149+Q152+Q155+Q158+Q161+Q164+Q167</f>
        <v>0</v>
      </c>
      <c r="R134" s="100"/>
      <c r="S134" s="99">
        <f>+S137+S140+S143+S146+S149+S152+S155+S158+S161+S164+S167</f>
        <v>0</v>
      </c>
      <c r="T134" s="100"/>
      <c r="U134" s="99">
        <f>+U137+U140+U143+U146+U149+U152+U155+U158+U161+U164+U167</f>
        <v>0</v>
      </c>
      <c r="V134" s="100"/>
      <c r="W134" s="101">
        <f>+W137+W140+W143+W146+W149+W152+W155+W158+W161+W164+W167</f>
        <v>0</v>
      </c>
      <c r="X134" s="102"/>
      <c r="Y134" s="211"/>
      <c r="Z134" s="263"/>
      <c r="AA134" s="263"/>
      <c r="AB134" s="263"/>
      <c r="AC134" s="263"/>
      <c r="AD134" s="263"/>
      <c r="AE134" s="263"/>
      <c r="AF134" s="263"/>
      <c r="AG134" s="263"/>
      <c r="AH134" s="263"/>
      <c r="AI134" s="263"/>
      <c r="AJ134" s="263"/>
      <c r="AK134" s="263"/>
      <c r="AL134" s="263"/>
      <c r="AM134" s="56"/>
      <c r="AN134" s="56"/>
      <c r="AO134" s="56"/>
      <c r="AP134" s="56"/>
    </row>
    <row r="135" spans="1:42" s="12" customFormat="1" ht="15.75" customHeight="1" outlineLevel="1" thickTop="1">
      <c r="A135" s="87" t="s">
        <v>85</v>
      </c>
      <c r="B135" s="58"/>
      <c r="C135" s="123">
        <f>'Planilha - Preços unit.e totais'!H166</f>
        <v>0</v>
      </c>
      <c r="D135" s="11" t="s">
        <v>645</v>
      </c>
      <c r="E135" s="93"/>
      <c r="F135" s="94"/>
      <c r="G135" s="93"/>
      <c r="H135" s="94"/>
      <c r="I135" s="93"/>
      <c r="J135" s="94"/>
      <c r="K135" s="93"/>
      <c r="L135" s="94"/>
      <c r="M135" s="93">
        <v>0.33</v>
      </c>
      <c r="N135" s="94"/>
      <c r="O135" s="93">
        <v>0.34</v>
      </c>
      <c r="P135" s="94"/>
      <c r="Q135" s="93">
        <v>0.33</v>
      </c>
      <c r="R135" s="94"/>
      <c r="S135" s="93"/>
      <c r="T135" s="94"/>
      <c r="U135" s="93"/>
      <c r="V135" s="94"/>
      <c r="W135" s="93"/>
      <c r="X135" s="94"/>
      <c r="Y135" s="73"/>
      <c r="Z135" s="263"/>
      <c r="AA135" s="263"/>
      <c r="AB135" s="263"/>
      <c r="AC135" s="263"/>
      <c r="AD135" s="263"/>
      <c r="AE135" s="263"/>
      <c r="AF135" s="263"/>
      <c r="AG135" s="263"/>
      <c r="AH135" s="263"/>
      <c r="AI135" s="263"/>
      <c r="AJ135" s="263"/>
      <c r="AK135" s="263"/>
      <c r="AL135" s="263"/>
      <c r="AM135" s="56"/>
      <c r="AN135" s="56"/>
      <c r="AO135" s="56"/>
      <c r="AP135" s="56"/>
    </row>
    <row r="136" spans="1:42" s="12" customFormat="1" ht="15" customHeight="1" outlineLevel="1">
      <c r="A136" s="88"/>
      <c r="B136" s="59" t="s">
        <v>86</v>
      </c>
      <c r="C136" s="124"/>
      <c r="D136" s="13" t="s">
        <v>646</v>
      </c>
      <c r="E136" s="19"/>
      <c r="F136" s="15"/>
      <c r="G136" s="15"/>
      <c r="H136" s="15"/>
      <c r="I136" s="15"/>
      <c r="J136" s="15"/>
      <c r="K136" s="15"/>
      <c r="L136" s="15"/>
      <c r="M136" s="14"/>
      <c r="N136" s="14"/>
      <c r="O136" s="14"/>
      <c r="P136" s="23"/>
      <c r="Q136" s="14"/>
      <c r="R136" s="23"/>
      <c r="S136" s="15"/>
      <c r="T136" s="18"/>
      <c r="U136" s="15"/>
      <c r="V136" s="18"/>
      <c r="W136" s="15"/>
      <c r="X136" s="18"/>
      <c r="Y136" s="74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56"/>
      <c r="AN136" s="56"/>
      <c r="AO136" s="56"/>
      <c r="AP136" s="56"/>
    </row>
    <row r="137" spans="1:42" s="12" customFormat="1" ht="15.75" customHeight="1" outlineLevel="1" thickBot="1">
      <c r="A137" s="89"/>
      <c r="B137" s="60">
        <v>0</v>
      </c>
      <c r="C137" s="125"/>
      <c r="D137" s="16" t="s">
        <v>647</v>
      </c>
      <c r="E137" s="112">
        <f>$Y137*E135</f>
        <v>0</v>
      </c>
      <c r="F137" s="113"/>
      <c r="G137" s="112">
        <f>$Y137*G135</f>
        <v>0</v>
      </c>
      <c r="H137" s="113"/>
      <c r="I137" s="112">
        <f>$Y137*I135</f>
        <v>0</v>
      </c>
      <c r="J137" s="113"/>
      <c r="K137" s="112">
        <f>$Y137*K135</f>
        <v>0</v>
      </c>
      <c r="L137" s="113"/>
      <c r="M137" s="112">
        <f>M135*C135</f>
        <v>0</v>
      </c>
      <c r="N137" s="113"/>
      <c r="O137" s="112">
        <f>O135*C135</f>
        <v>0</v>
      </c>
      <c r="P137" s="113"/>
      <c r="Q137" s="112">
        <f>Q135*C135</f>
        <v>0</v>
      </c>
      <c r="R137" s="113"/>
      <c r="S137" s="112">
        <f>$Y137*S135</f>
        <v>0</v>
      </c>
      <c r="T137" s="113"/>
      <c r="U137" s="112">
        <f>$Y137*U135</f>
        <v>0</v>
      </c>
      <c r="V137" s="113"/>
      <c r="W137" s="112">
        <f>$Y137*W135</f>
        <v>0</v>
      </c>
      <c r="X137" s="113"/>
      <c r="Y137" s="75"/>
      <c r="Z137" s="263"/>
      <c r="AA137" s="263"/>
      <c r="AB137" s="263"/>
      <c r="AC137" s="263"/>
      <c r="AD137" s="263"/>
      <c r="AE137" s="263"/>
      <c r="AF137" s="263"/>
      <c r="AG137" s="263"/>
      <c r="AH137" s="263"/>
      <c r="AI137" s="263"/>
      <c r="AJ137" s="263"/>
      <c r="AK137" s="263"/>
      <c r="AL137" s="263"/>
      <c r="AM137" s="56"/>
      <c r="AN137" s="56"/>
      <c r="AO137" s="56"/>
      <c r="AP137" s="56"/>
    </row>
    <row r="138" spans="1:42" s="12" customFormat="1" ht="15.75" customHeight="1" outlineLevel="1" thickTop="1">
      <c r="A138" s="87" t="s">
        <v>87</v>
      </c>
      <c r="B138" s="58"/>
      <c r="C138" s="123">
        <f>'Planilha - Preços unit.e totais'!H172</f>
        <v>0</v>
      </c>
      <c r="D138" s="11" t="s">
        <v>645</v>
      </c>
      <c r="E138" s="93"/>
      <c r="F138" s="94"/>
      <c r="G138" s="93"/>
      <c r="H138" s="94"/>
      <c r="I138" s="93"/>
      <c r="J138" s="94"/>
      <c r="K138" s="93"/>
      <c r="L138" s="94"/>
      <c r="M138" s="93"/>
      <c r="N138" s="94"/>
      <c r="O138" s="93">
        <v>0.33</v>
      </c>
      <c r="P138" s="94"/>
      <c r="Q138" s="93">
        <v>0.34</v>
      </c>
      <c r="R138" s="94"/>
      <c r="S138" s="93">
        <v>0.33</v>
      </c>
      <c r="T138" s="94"/>
      <c r="U138" s="93"/>
      <c r="V138" s="94"/>
      <c r="W138" s="93"/>
      <c r="X138" s="94"/>
      <c r="Y138" s="73"/>
      <c r="Z138" s="263"/>
      <c r="AA138" s="263"/>
      <c r="AB138" s="263"/>
      <c r="AC138" s="263"/>
      <c r="AD138" s="263"/>
      <c r="AE138" s="263"/>
      <c r="AF138" s="263"/>
      <c r="AG138" s="263"/>
      <c r="AH138" s="263"/>
      <c r="AI138" s="263"/>
      <c r="AJ138" s="263"/>
      <c r="AK138" s="263"/>
      <c r="AL138" s="263"/>
      <c r="AM138" s="56"/>
      <c r="AN138" s="56"/>
      <c r="AO138" s="56"/>
      <c r="AP138" s="56"/>
    </row>
    <row r="139" spans="1:42" s="12" customFormat="1" ht="15" customHeight="1" outlineLevel="1">
      <c r="A139" s="88"/>
      <c r="B139" s="59" t="s">
        <v>88</v>
      </c>
      <c r="C139" s="124"/>
      <c r="D139" s="13" t="s">
        <v>646</v>
      </c>
      <c r="E139" s="19"/>
      <c r="F139" s="19"/>
      <c r="G139" s="15"/>
      <c r="H139" s="15"/>
      <c r="I139" s="15"/>
      <c r="J139" s="15"/>
      <c r="K139" s="15"/>
      <c r="L139" s="15"/>
      <c r="M139" s="15"/>
      <c r="N139" s="15"/>
      <c r="O139" s="14"/>
      <c r="P139" s="14"/>
      <c r="Q139" s="14"/>
      <c r="R139" s="14"/>
      <c r="S139" s="14"/>
      <c r="T139" s="14"/>
      <c r="U139" s="15"/>
      <c r="V139" s="15"/>
      <c r="W139" s="15"/>
      <c r="X139" s="15"/>
      <c r="Y139" s="74"/>
      <c r="Z139" s="263"/>
      <c r="AA139" s="263"/>
      <c r="AB139" s="263"/>
      <c r="AC139" s="263"/>
      <c r="AD139" s="263"/>
      <c r="AE139" s="263"/>
      <c r="AF139" s="263"/>
      <c r="AG139" s="263"/>
      <c r="AH139" s="263"/>
      <c r="AI139" s="263"/>
      <c r="AJ139" s="263"/>
      <c r="AK139" s="263"/>
      <c r="AL139" s="263"/>
      <c r="AM139" s="56"/>
      <c r="AN139" s="56"/>
      <c r="AO139" s="56"/>
      <c r="AP139" s="56"/>
    </row>
    <row r="140" spans="1:42" s="12" customFormat="1" ht="15.75" customHeight="1" outlineLevel="1" thickBot="1">
      <c r="A140" s="89"/>
      <c r="B140" s="60">
        <v>0</v>
      </c>
      <c r="C140" s="125"/>
      <c r="D140" s="16" t="s">
        <v>647</v>
      </c>
      <c r="E140" s="112">
        <f>$Y140*E138</f>
        <v>0</v>
      </c>
      <c r="F140" s="113"/>
      <c r="G140" s="112">
        <f>$Y140*G138</f>
        <v>0</v>
      </c>
      <c r="H140" s="113"/>
      <c r="I140" s="112">
        <f>$Y140*I138</f>
        <v>0</v>
      </c>
      <c r="J140" s="113"/>
      <c r="K140" s="112">
        <f>$Y140*K138</f>
        <v>0</v>
      </c>
      <c r="L140" s="113"/>
      <c r="M140" s="112">
        <f>$Y140*M138</f>
        <v>0</v>
      </c>
      <c r="N140" s="113"/>
      <c r="O140" s="112">
        <f>O138*C138</f>
        <v>0</v>
      </c>
      <c r="P140" s="113"/>
      <c r="Q140" s="112">
        <f>Q138*C138</f>
        <v>0</v>
      </c>
      <c r="R140" s="113"/>
      <c r="S140" s="112">
        <f>S138*C138</f>
        <v>0</v>
      </c>
      <c r="T140" s="113"/>
      <c r="U140" s="112">
        <f>$Y140*U138</f>
        <v>0</v>
      </c>
      <c r="V140" s="113"/>
      <c r="W140" s="112">
        <f>$Y140*W138</f>
        <v>0</v>
      </c>
      <c r="X140" s="113"/>
      <c r="Y140" s="75"/>
      <c r="Z140" s="263"/>
      <c r="AA140" s="263"/>
      <c r="AB140" s="263"/>
      <c r="AC140" s="263"/>
      <c r="AD140" s="263"/>
      <c r="AE140" s="263"/>
      <c r="AF140" s="263"/>
      <c r="AG140" s="263"/>
      <c r="AH140" s="263"/>
      <c r="AI140" s="263"/>
      <c r="AJ140" s="263"/>
      <c r="AK140" s="263"/>
      <c r="AL140" s="263"/>
      <c r="AM140" s="56"/>
      <c r="AN140" s="56"/>
      <c r="AO140" s="56"/>
      <c r="AP140" s="56"/>
    </row>
    <row r="141" spans="1:42" s="12" customFormat="1" ht="15.75" customHeight="1" outlineLevel="1" thickTop="1">
      <c r="A141" s="87" t="s">
        <v>89</v>
      </c>
      <c r="B141" s="58"/>
      <c r="C141" s="123">
        <f>'Planilha - Preços unit.e totais'!H177</f>
        <v>0</v>
      </c>
      <c r="D141" s="11" t="s">
        <v>645</v>
      </c>
      <c r="E141" s="93"/>
      <c r="F141" s="94"/>
      <c r="G141" s="93"/>
      <c r="H141" s="94"/>
      <c r="I141" s="93"/>
      <c r="J141" s="94"/>
      <c r="K141" s="93"/>
      <c r="L141" s="94"/>
      <c r="M141" s="93"/>
      <c r="N141" s="94"/>
      <c r="O141" s="93">
        <v>0.33</v>
      </c>
      <c r="P141" s="94"/>
      <c r="Q141" s="93">
        <v>0.34</v>
      </c>
      <c r="R141" s="94"/>
      <c r="S141" s="93">
        <v>0.33</v>
      </c>
      <c r="T141" s="94"/>
      <c r="U141" s="93"/>
      <c r="V141" s="94"/>
      <c r="W141" s="93"/>
      <c r="X141" s="94"/>
      <c r="Y141" s="73"/>
      <c r="Z141" s="263"/>
      <c r="AA141" s="263"/>
      <c r="AB141" s="263"/>
      <c r="AC141" s="263"/>
      <c r="AD141" s="263"/>
      <c r="AE141" s="263"/>
      <c r="AF141" s="263"/>
      <c r="AG141" s="263"/>
      <c r="AH141" s="263"/>
      <c r="AI141" s="263"/>
      <c r="AJ141" s="263"/>
      <c r="AK141" s="263"/>
      <c r="AL141" s="263"/>
      <c r="AM141" s="56"/>
      <c r="AN141" s="56"/>
      <c r="AO141" s="56"/>
      <c r="AP141" s="56"/>
    </row>
    <row r="142" spans="1:42" s="12" customFormat="1" ht="15" customHeight="1" outlineLevel="1">
      <c r="A142" s="88"/>
      <c r="B142" s="59" t="s">
        <v>90</v>
      </c>
      <c r="C142" s="124"/>
      <c r="D142" s="13" t="s">
        <v>646</v>
      </c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4"/>
      <c r="P142" s="14"/>
      <c r="Q142" s="14"/>
      <c r="R142" s="14"/>
      <c r="S142" s="14"/>
      <c r="T142" s="14"/>
      <c r="U142" s="15"/>
      <c r="V142" s="15"/>
      <c r="W142" s="15"/>
      <c r="X142" s="15"/>
      <c r="Y142" s="74"/>
      <c r="Z142" s="263"/>
      <c r="AA142" s="263"/>
      <c r="AB142" s="263"/>
      <c r="AC142" s="263"/>
      <c r="AD142" s="263"/>
      <c r="AE142" s="263"/>
      <c r="AF142" s="263"/>
      <c r="AG142" s="263"/>
      <c r="AH142" s="263"/>
      <c r="AI142" s="263"/>
      <c r="AJ142" s="263"/>
      <c r="AK142" s="263"/>
      <c r="AL142" s="263"/>
      <c r="AM142" s="56"/>
      <c r="AN142" s="56"/>
      <c r="AO142" s="56"/>
      <c r="AP142" s="56"/>
    </row>
    <row r="143" spans="1:42" s="12" customFormat="1" ht="15.75" customHeight="1" outlineLevel="1" thickBot="1">
      <c r="A143" s="89"/>
      <c r="B143" s="60">
        <v>0</v>
      </c>
      <c r="C143" s="125"/>
      <c r="D143" s="16" t="s">
        <v>647</v>
      </c>
      <c r="E143" s="112">
        <f>$Y143*E141</f>
        <v>0</v>
      </c>
      <c r="F143" s="113"/>
      <c r="G143" s="112">
        <f>$Y143*G141</f>
        <v>0</v>
      </c>
      <c r="H143" s="113"/>
      <c r="I143" s="112">
        <f>$Y143*I141</f>
        <v>0</v>
      </c>
      <c r="J143" s="113"/>
      <c r="K143" s="112">
        <f>$Y143*K141</f>
        <v>0</v>
      </c>
      <c r="L143" s="113"/>
      <c r="M143" s="112">
        <f>$Y143*M141</f>
        <v>0</v>
      </c>
      <c r="N143" s="113"/>
      <c r="O143" s="112">
        <f>O141*C141</f>
        <v>0</v>
      </c>
      <c r="P143" s="113"/>
      <c r="Q143" s="112">
        <f>Q141*C141</f>
        <v>0</v>
      </c>
      <c r="R143" s="113"/>
      <c r="S143" s="112">
        <f>S141*C141</f>
        <v>0</v>
      </c>
      <c r="T143" s="113"/>
      <c r="U143" s="112">
        <f>$Y143*U141</f>
        <v>0</v>
      </c>
      <c r="V143" s="113"/>
      <c r="W143" s="112">
        <f>$Y143*W141</f>
        <v>0</v>
      </c>
      <c r="X143" s="113"/>
      <c r="Y143" s="75"/>
      <c r="Z143" s="263"/>
      <c r="AA143" s="263"/>
      <c r="AB143" s="263"/>
      <c r="AC143" s="263"/>
      <c r="AD143" s="263"/>
      <c r="AE143" s="263"/>
      <c r="AF143" s="263"/>
      <c r="AG143" s="263"/>
      <c r="AH143" s="263"/>
      <c r="AI143" s="263"/>
      <c r="AJ143" s="263"/>
      <c r="AK143" s="263"/>
      <c r="AL143" s="263"/>
      <c r="AM143" s="56"/>
      <c r="AN143" s="56"/>
      <c r="AO143" s="56"/>
      <c r="AP143" s="56"/>
    </row>
    <row r="144" spans="1:42" s="12" customFormat="1" ht="15.75" customHeight="1" outlineLevel="1" thickTop="1">
      <c r="A144" s="87" t="s">
        <v>91</v>
      </c>
      <c r="B144" s="58"/>
      <c r="C144" s="123">
        <f>'Planilha - Preços unit.e totais'!H185</f>
        <v>0</v>
      </c>
      <c r="D144" s="13" t="s">
        <v>645</v>
      </c>
      <c r="E144" s="93"/>
      <c r="F144" s="94"/>
      <c r="G144" s="93"/>
      <c r="H144" s="94"/>
      <c r="I144" s="93"/>
      <c r="J144" s="94"/>
      <c r="K144" s="93"/>
      <c r="L144" s="94"/>
      <c r="M144" s="93"/>
      <c r="N144" s="94"/>
      <c r="O144" s="93">
        <v>0.33</v>
      </c>
      <c r="P144" s="94"/>
      <c r="Q144" s="93">
        <v>0.34</v>
      </c>
      <c r="R144" s="94"/>
      <c r="S144" s="93">
        <v>0.33</v>
      </c>
      <c r="T144" s="94"/>
      <c r="U144" s="93"/>
      <c r="V144" s="94"/>
      <c r="W144" s="93"/>
      <c r="X144" s="94"/>
      <c r="Y144" s="73"/>
      <c r="Z144" s="263"/>
      <c r="AA144" s="263"/>
      <c r="AB144" s="263"/>
      <c r="AC144" s="263"/>
      <c r="AD144" s="263"/>
      <c r="AE144" s="263"/>
      <c r="AF144" s="263"/>
      <c r="AG144" s="263"/>
      <c r="AH144" s="263"/>
      <c r="AI144" s="263"/>
      <c r="AJ144" s="263"/>
      <c r="AK144" s="263"/>
      <c r="AL144" s="263"/>
      <c r="AM144" s="56"/>
      <c r="AN144" s="56"/>
      <c r="AO144" s="56"/>
      <c r="AP144" s="56"/>
    </row>
    <row r="145" spans="1:42" s="12" customFormat="1" ht="15" customHeight="1" outlineLevel="1">
      <c r="A145" s="88"/>
      <c r="B145" s="59" t="s">
        <v>92</v>
      </c>
      <c r="C145" s="124"/>
      <c r="D145" s="13" t="s">
        <v>646</v>
      </c>
      <c r="E145" s="19"/>
      <c r="F145" s="15"/>
      <c r="G145" s="15"/>
      <c r="H145" s="15"/>
      <c r="I145" s="15"/>
      <c r="J145" s="15"/>
      <c r="K145" s="15"/>
      <c r="L145" s="15"/>
      <c r="M145" s="15"/>
      <c r="N145" s="15"/>
      <c r="O145" s="14"/>
      <c r="P145" s="23"/>
      <c r="Q145" s="14"/>
      <c r="R145" s="23"/>
      <c r="S145" s="14"/>
      <c r="T145" s="23"/>
      <c r="U145" s="15"/>
      <c r="V145" s="18"/>
      <c r="W145" s="15"/>
      <c r="X145" s="18"/>
      <c r="Y145" s="74"/>
      <c r="Z145" s="263"/>
      <c r="AA145" s="263"/>
      <c r="AB145" s="263"/>
      <c r="AC145" s="263"/>
      <c r="AD145" s="263"/>
      <c r="AE145" s="263"/>
      <c r="AF145" s="263"/>
      <c r="AG145" s="263"/>
      <c r="AH145" s="263"/>
      <c r="AI145" s="263"/>
      <c r="AJ145" s="263"/>
      <c r="AK145" s="263"/>
      <c r="AL145" s="263"/>
      <c r="AM145" s="56"/>
      <c r="AN145" s="56"/>
      <c r="AO145" s="56"/>
      <c r="AP145" s="56"/>
    </row>
    <row r="146" spans="1:42" s="12" customFormat="1" ht="15.75" customHeight="1" outlineLevel="1" thickBot="1">
      <c r="A146" s="89"/>
      <c r="B146" s="60">
        <v>0</v>
      </c>
      <c r="C146" s="125"/>
      <c r="D146" s="16" t="s">
        <v>647</v>
      </c>
      <c r="E146" s="112">
        <f>$Y146*E144</f>
        <v>0</v>
      </c>
      <c r="F146" s="113"/>
      <c r="G146" s="112">
        <f>$Y146*G144</f>
        <v>0</v>
      </c>
      <c r="H146" s="113"/>
      <c r="I146" s="112">
        <f>$Y146*I144</f>
        <v>0</v>
      </c>
      <c r="J146" s="113"/>
      <c r="K146" s="112">
        <f>$Y146*K144</f>
        <v>0</v>
      </c>
      <c r="L146" s="113"/>
      <c r="M146" s="112">
        <f>$Y146*M144</f>
        <v>0</v>
      </c>
      <c r="N146" s="113"/>
      <c r="O146" s="112">
        <f>O144*C144</f>
        <v>0</v>
      </c>
      <c r="P146" s="113"/>
      <c r="Q146" s="112">
        <f>Q144*C144</f>
        <v>0</v>
      </c>
      <c r="R146" s="113"/>
      <c r="S146" s="112">
        <f>S144*C144</f>
        <v>0</v>
      </c>
      <c r="T146" s="113"/>
      <c r="U146" s="112">
        <f>$Y146*U144</f>
        <v>0</v>
      </c>
      <c r="V146" s="113"/>
      <c r="W146" s="112">
        <f>$Y146*W144</f>
        <v>0</v>
      </c>
      <c r="X146" s="113"/>
      <c r="Y146" s="75"/>
      <c r="Z146" s="263"/>
      <c r="AA146" s="263"/>
      <c r="AB146" s="263"/>
      <c r="AC146" s="263"/>
      <c r="AD146" s="263"/>
      <c r="AE146" s="263"/>
      <c r="AF146" s="263"/>
      <c r="AG146" s="263"/>
      <c r="AH146" s="263"/>
      <c r="AI146" s="263"/>
      <c r="AJ146" s="263"/>
      <c r="AK146" s="263"/>
      <c r="AL146" s="263"/>
      <c r="AM146" s="56"/>
      <c r="AN146" s="56"/>
      <c r="AO146" s="56"/>
      <c r="AP146" s="56"/>
    </row>
    <row r="147" spans="1:42" s="12" customFormat="1" ht="15.75" customHeight="1" outlineLevel="1" thickTop="1">
      <c r="A147" s="87" t="s">
        <v>93</v>
      </c>
      <c r="B147" s="58"/>
      <c r="C147" s="123">
        <f>'Planilha - Preços unit.e totais'!H190</f>
        <v>0</v>
      </c>
      <c r="D147" s="13" t="s">
        <v>645</v>
      </c>
      <c r="E147" s="93"/>
      <c r="F147" s="94"/>
      <c r="G147" s="93"/>
      <c r="H147" s="94"/>
      <c r="I147" s="93"/>
      <c r="J147" s="94"/>
      <c r="K147" s="93"/>
      <c r="L147" s="94"/>
      <c r="M147" s="93"/>
      <c r="N147" s="94"/>
      <c r="O147" s="93">
        <v>0.33</v>
      </c>
      <c r="P147" s="94"/>
      <c r="Q147" s="93">
        <v>0.34</v>
      </c>
      <c r="R147" s="94"/>
      <c r="S147" s="93">
        <v>0.33</v>
      </c>
      <c r="T147" s="94"/>
      <c r="U147" s="93"/>
      <c r="V147" s="94"/>
      <c r="W147" s="93"/>
      <c r="X147" s="94"/>
      <c r="Y147" s="73"/>
      <c r="Z147" s="263"/>
      <c r="AA147" s="263"/>
      <c r="AB147" s="263"/>
      <c r="AC147" s="263"/>
      <c r="AD147" s="263"/>
      <c r="AE147" s="263"/>
      <c r="AF147" s="263"/>
      <c r="AG147" s="263"/>
      <c r="AH147" s="263"/>
      <c r="AI147" s="263"/>
      <c r="AJ147" s="263"/>
      <c r="AK147" s="263"/>
      <c r="AL147" s="263"/>
      <c r="AM147" s="56"/>
      <c r="AN147" s="56"/>
      <c r="AO147" s="56"/>
      <c r="AP147" s="56"/>
    </row>
    <row r="148" spans="1:42" s="12" customFormat="1" ht="15" customHeight="1" outlineLevel="1">
      <c r="A148" s="88"/>
      <c r="B148" s="59" t="s">
        <v>94</v>
      </c>
      <c r="C148" s="124"/>
      <c r="D148" s="13" t="s">
        <v>646</v>
      </c>
      <c r="E148" s="19"/>
      <c r="F148" s="15"/>
      <c r="G148" s="19"/>
      <c r="H148" s="15"/>
      <c r="I148" s="19"/>
      <c r="J148" s="15"/>
      <c r="K148" s="15"/>
      <c r="L148" s="15"/>
      <c r="M148" s="15"/>
      <c r="N148" s="15"/>
      <c r="O148" s="14"/>
      <c r="P148" s="14"/>
      <c r="Q148" s="14"/>
      <c r="R148" s="14"/>
      <c r="S148" s="14"/>
      <c r="T148" s="14"/>
      <c r="U148" s="15"/>
      <c r="V148" s="15"/>
      <c r="W148" s="15"/>
      <c r="X148" s="15"/>
      <c r="Y148" s="74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3"/>
      <c r="AK148" s="263"/>
      <c r="AL148" s="263"/>
      <c r="AM148" s="56"/>
      <c r="AN148" s="56"/>
      <c r="AO148" s="56"/>
      <c r="AP148" s="56"/>
    </row>
    <row r="149" spans="1:42" s="12" customFormat="1" ht="15.75" customHeight="1" outlineLevel="1" thickBot="1">
      <c r="A149" s="89"/>
      <c r="B149" s="60">
        <v>0</v>
      </c>
      <c r="C149" s="125"/>
      <c r="D149" s="16" t="s">
        <v>647</v>
      </c>
      <c r="E149" s="112">
        <f>$Y149*E147</f>
        <v>0</v>
      </c>
      <c r="F149" s="113"/>
      <c r="G149" s="112">
        <f>$Y149*G147</f>
        <v>0</v>
      </c>
      <c r="H149" s="113"/>
      <c r="I149" s="112">
        <f>$Y149*I147</f>
        <v>0</v>
      </c>
      <c r="J149" s="113"/>
      <c r="K149" s="112">
        <f>$Y149*K147</f>
        <v>0</v>
      </c>
      <c r="L149" s="113"/>
      <c r="M149" s="112">
        <f>$Y149*M147</f>
        <v>0</v>
      </c>
      <c r="N149" s="113"/>
      <c r="O149" s="112">
        <f>O147*C147</f>
        <v>0</v>
      </c>
      <c r="P149" s="113"/>
      <c r="Q149" s="112">
        <f>Q147*C147</f>
        <v>0</v>
      </c>
      <c r="R149" s="113"/>
      <c r="S149" s="112">
        <f>S147*C147</f>
        <v>0</v>
      </c>
      <c r="T149" s="113"/>
      <c r="U149" s="112">
        <f>$Y149*U147</f>
        <v>0</v>
      </c>
      <c r="V149" s="113"/>
      <c r="W149" s="112">
        <f>$Y149*W147</f>
        <v>0</v>
      </c>
      <c r="X149" s="113"/>
      <c r="Y149" s="75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56"/>
      <c r="AN149" s="56"/>
      <c r="AO149" s="56"/>
      <c r="AP149" s="56"/>
    </row>
    <row r="150" spans="1:42" s="12" customFormat="1" ht="15.75" customHeight="1" outlineLevel="1" thickTop="1">
      <c r="A150" s="87" t="s">
        <v>95</v>
      </c>
      <c r="B150" s="58"/>
      <c r="C150" s="123">
        <f>'Planilha - Preços unit.e totais'!H197</f>
        <v>0</v>
      </c>
      <c r="D150" s="13" t="s">
        <v>645</v>
      </c>
      <c r="E150" s="93"/>
      <c r="F150" s="94"/>
      <c r="G150" s="93"/>
      <c r="H150" s="94"/>
      <c r="I150" s="93"/>
      <c r="J150" s="94"/>
      <c r="K150" s="93"/>
      <c r="L150" s="94"/>
      <c r="M150" s="93"/>
      <c r="N150" s="94"/>
      <c r="O150" s="93"/>
      <c r="P150" s="94"/>
      <c r="Q150" s="93">
        <v>0.5</v>
      </c>
      <c r="R150" s="94"/>
      <c r="S150" s="93">
        <v>0.5</v>
      </c>
      <c r="T150" s="94"/>
      <c r="U150" s="93"/>
      <c r="V150" s="94"/>
      <c r="W150" s="93"/>
      <c r="X150" s="94"/>
      <c r="Y150" s="7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56"/>
      <c r="AN150" s="56"/>
      <c r="AO150" s="56"/>
      <c r="AP150" s="56"/>
    </row>
    <row r="151" spans="1:42" s="12" customFormat="1" ht="15" customHeight="1" outlineLevel="1">
      <c r="A151" s="88"/>
      <c r="B151" s="59" t="s">
        <v>96</v>
      </c>
      <c r="C151" s="124"/>
      <c r="D151" s="13" t="s">
        <v>646</v>
      </c>
      <c r="E151" s="19"/>
      <c r="F151" s="15"/>
      <c r="G151" s="19"/>
      <c r="H151" s="15"/>
      <c r="I151" s="19"/>
      <c r="J151" s="15"/>
      <c r="K151" s="19"/>
      <c r="L151" s="15"/>
      <c r="M151" s="15"/>
      <c r="N151" s="15"/>
      <c r="O151" s="15"/>
      <c r="P151" s="15"/>
      <c r="Q151" s="14"/>
      <c r="R151" s="14"/>
      <c r="S151" s="14"/>
      <c r="T151" s="14"/>
      <c r="U151" s="15"/>
      <c r="V151" s="15"/>
      <c r="W151" s="15"/>
      <c r="X151" s="15"/>
      <c r="Y151" s="74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56"/>
      <c r="AN151" s="56"/>
      <c r="AO151" s="56"/>
      <c r="AP151" s="56"/>
    </row>
    <row r="152" spans="1:42" s="12" customFormat="1" ht="15.75" customHeight="1" outlineLevel="1" thickBot="1">
      <c r="A152" s="89"/>
      <c r="B152" s="60">
        <v>0</v>
      </c>
      <c r="C152" s="125"/>
      <c r="D152" s="16" t="s">
        <v>647</v>
      </c>
      <c r="E152" s="112">
        <f>$Y152*E150</f>
        <v>0</v>
      </c>
      <c r="F152" s="113"/>
      <c r="G152" s="112">
        <f>$Y152*G150</f>
        <v>0</v>
      </c>
      <c r="H152" s="113"/>
      <c r="I152" s="112">
        <f>$Y152*I150</f>
        <v>0</v>
      </c>
      <c r="J152" s="113"/>
      <c r="K152" s="112">
        <f>$Y152*K150</f>
        <v>0</v>
      </c>
      <c r="L152" s="113"/>
      <c r="M152" s="112">
        <f>$Y152*M150</f>
        <v>0</v>
      </c>
      <c r="N152" s="113"/>
      <c r="O152" s="112">
        <f>$Y152*O150</f>
        <v>0</v>
      </c>
      <c r="P152" s="113"/>
      <c r="Q152" s="112">
        <f>Q150*C150</f>
        <v>0</v>
      </c>
      <c r="R152" s="113"/>
      <c r="S152" s="112">
        <f>S150*C150</f>
        <v>0</v>
      </c>
      <c r="T152" s="113"/>
      <c r="U152" s="112">
        <f>$Y152*U150</f>
        <v>0</v>
      </c>
      <c r="V152" s="113"/>
      <c r="W152" s="112">
        <f>$Y152*W150</f>
        <v>0</v>
      </c>
      <c r="X152" s="113"/>
      <c r="Y152" s="75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56"/>
      <c r="AN152" s="56"/>
      <c r="AO152" s="56"/>
      <c r="AP152" s="56"/>
    </row>
    <row r="153" spans="1:42" s="12" customFormat="1" ht="15.75" customHeight="1" outlineLevel="1" thickTop="1">
      <c r="A153" s="87" t="s">
        <v>97</v>
      </c>
      <c r="B153" s="58"/>
      <c r="C153" s="123">
        <f>'Planilha - Preços unit.e totais'!H202</f>
        <v>0</v>
      </c>
      <c r="D153" s="11" t="s">
        <v>645</v>
      </c>
      <c r="E153" s="93"/>
      <c r="F153" s="94"/>
      <c r="G153" s="93"/>
      <c r="H153" s="94"/>
      <c r="I153" s="93"/>
      <c r="J153" s="94"/>
      <c r="K153" s="93"/>
      <c r="L153" s="94"/>
      <c r="M153" s="93"/>
      <c r="N153" s="94"/>
      <c r="O153" s="93"/>
      <c r="P153" s="94"/>
      <c r="Q153" s="93"/>
      <c r="R153" s="94"/>
      <c r="S153" s="93">
        <v>0.5</v>
      </c>
      <c r="T153" s="94"/>
      <c r="U153" s="93">
        <v>0.5</v>
      </c>
      <c r="V153" s="94"/>
      <c r="W153" s="93"/>
      <c r="X153" s="94"/>
      <c r="Y153" s="7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56"/>
      <c r="AN153" s="56"/>
      <c r="AO153" s="56"/>
      <c r="AP153" s="56"/>
    </row>
    <row r="154" spans="1:42" s="12" customFormat="1" ht="15" customHeight="1" outlineLevel="1">
      <c r="A154" s="88"/>
      <c r="B154" s="59" t="s">
        <v>98</v>
      </c>
      <c r="C154" s="124"/>
      <c r="D154" s="13" t="s">
        <v>646</v>
      </c>
      <c r="E154" s="19"/>
      <c r="F154" s="15"/>
      <c r="G154" s="19"/>
      <c r="H154" s="15"/>
      <c r="I154" s="19"/>
      <c r="J154" s="15"/>
      <c r="K154" s="19"/>
      <c r="L154" s="15"/>
      <c r="M154" s="19"/>
      <c r="N154" s="15"/>
      <c r="O154" s="15"/>
      <c r="P154" s="15"/>
      <c r="Q154" s="15"/>
      <c r="R154" s="15"/>
      <c r="S154" s="14"/>
      <c r="T154" s="14"/>
      <c r="U154" s="14"/>
      <c r="V154" s="14"/>
      <c r="W154" s="15"/>
      <c r="X154" s="15"/>
      <c r="Y154" s="74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56"/>
      <c r="AN154" s="56"/>
      <c r="AO154" s="56"/>
      <c r="AP154" s="56"/>
    </row>
    <row r="155" spans="1:42" s="12" customFormat="1" ht="15.75" customHeight="1" outlineLevel="1" thickBot="1">
      <c r="A155" s="89"/>
      <c r="B155" s="60">
        <v>0</v>
      </c>
      <c r="C155" s="125"/>
      <c r="D155" s="16" t="s">
        <v>647</v>
      </c>
      <c r="E155" s="112">
        <f>$Y155*E153</f>
        <v>0</v>
      </c>
      <c r="F155" s="113"/>
      <c r="G155" s="112">
        <f>$Y155*G153</f>
        <v>0</v>
      </c>
      <c r="H155" s="113"/>
      <c r="I155" s="112">
        <f>$Y155*I153</f>
        <v>0</v>
      </c>
      <c r="J155" s="113"/>
      <c r="K155" s="112">
        <f>$Y155*K153</f>
        <v>0</v>
      </c>
      <c r="L155" s="113"/>
      <c r="M155" s="112">
        <f>$Y155*M153</f>
        <v>0</v>
      </c>
      <c r="N155" s="113"/>
      <c r="O155" s="112">
        <f>$Y155*O153</f>
        <v>0</v>
      </c>
      <c r="P155" s="113"/>
      <c r="Q155" s="112">
        <f>$Y155*Q153</f>
        <v>0</v>
      </c>
      <c r="R155" s="113"/>
      <c r="S155" s="112">
        <f>S153*C153</f>
        <v>0</v>
      </c>
      <c r="T155" s="113"/>
      <c r="U155" s="112">
        <f>U153*C153</f>
        <v>0</v>
      </c>
      <c r="V155" s="113"/>
      <c r="W155" s="112">
        <f>$Y155*W153</f>
        <v>0</v>
      </c>
      <c r="X155" s="113"/>
      <c r="Y155" s="75"/>
      <c r="Z155" s="263"/>
      <c r="AA155" s="263"/>
      <c r="AB155" s="263"/>
      <c r="AC155" s="263"/>
      <c r="AD155" s="263"/>
      <c r="AE155" s="263"/>
      <c r="AF155" s="263"/>
      <c r="AG155" s="263"/>
      <c r="AH155" s="263"/>
      <c r="AI155" s="263"/>
      <c r="AJ155" s="263"/>
      <c r="AK155" s="263"/>
      <c r="AL155" s="263"/>
      <c r="AM155" s="56"/>
      <c r="AN155" s="56"/>
      <c r="AO155" s="56"/>
      <c r="AP155" s="56"/>
    </row>
    <row r="156" spans="1:42" s="12" customFormat="1" ht="15.75" customHeight="1" outlineLevel="1" thickTop="1">
      <c r="A156" s="87" t="s">
        <v>99</v>
      </c>
      <c r="B156" s="58"/>
      <c r="C156" s="123">
        <f>'Planilha - Preços unit.e totais'!H206</f>
        <v>0</v>
      </c>
      <c r="D156" s="13" t="s">
        <v>645</v>
      </c>
      <c r="E156" s="93"/>
      <c r="F156" s="94"/>
      <c r="G156" s="93"/>
      <c r="H156" s="94"/>
      <c r="I156" s="93"/>
      <c r="J156" s="94"/>
      <c r="K156" s="93"/>
      <c r="L156" s="94"/>
      <c r="M156" s="93">
        <v>0.5</v>
      </c>
      <c r="N156" s="94"/>
      <c r="O156" s="93">
        <v>0.5</v>
      </c>
      <c r="P156" s="94"/>
      <c r="Q156" s="93"/>
      <c r="R156" s="94"/>
      <c r="S156" s="93"/>
      <c r="T156" s="94"/>
      <c r="U156" s="93"/>
      <c r="V156" s="94"/>
      <c r="W156" s="93"/>
      <c r="X156" s="94"/>
      <c r="Y156" s="73"/>
      <c r="Z156" s="263"/>
      <c r="AA156" s="263"/>
      <c r="AB156" s="263"/>
      <c r="AC156" s="263"/>
      <c r="AD156" s="263"/>
      <c r="AE156" s="263"/>
      <c r="AF156" s="263"/>
      <c r="AG156" s="263"/>
      <c r="AH156" s="263"/>
      <c r="AI156" s="263"/>
      <c r="AJ156" s="263"/>
      <c r="AK156" s="263"/>
      <c r="AL156" s="263"/>
      <c r="AM156" s="56"/>
      <c r="AN156" s="56"/>
      <c r="AO156" s="56"/>
      <c r="AP156" s="56"/>
    </row>
    <row r="157" spans="1:42" s="12" customFormat="1" ht="15" customHeight="1" outlineLevel="1">
      <c r="A157" s="88"/>
      <c r="B157" s="59" t="s">
        <v>753</v>
      </c>
      <c r="C157" s="124"/>
      <c r="D157" s="13" t="s">
        <v>646</v>
      </c>
      <c r="E157" s="19"/>
      <c r="F157" s="15"/>
      <c r="G157" s="19"/>
      <c r="H157" s="15"/>
      <c r="I157" s="19"/>
      <c r="J157" s="15"/>
      <c r="K157" s="19"/>
      <c r="L157" s="15"/>
      <c r="M157" s="17"/>
      <c r="N157" s="14"/>
      <c r="O157" s="14"/>
      <c r="P157" s="14"/>
      <c r="Q157" s="15"/>
      <c r="R157" s="15"/>
      <c r="S157" s="15"/>
      <c r="T157" s="15"/>
      <c r="U157" s="15"/>
      <c r="V157" s="15"/>
      <c r="W157" s="15"/>
      <c r="X157" s="15"/>
      <c r="Y157" s="74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56"/>
      <c r="AN157" s="56"/>
      <c r="AO157" s="56"/>
      <c r="AP157" s="56"/>
    </row>
    <row r="158" spans="1:42" s="12" customFormat="1" ht="15.75" customHeight="1" outlineLevel="1" thickBot="1">
      <c r="A158" s="89"/>
      <c r="B158" s="60">
        <v>0</v>
      </c>
      <c r="C158" s="125"/>
      <c r="D158" s="16" t="s">
        <v>647</v>
      </c>
      <c r="E158" s="112">
        <f>$Y158*E156</f>
        <v>0</v>
      </c>
      <c r="F158" s="113"/>
      <c r="G158" s="112">
        <f>$Y158*G156</f>
        <v>0</v>
      </c>
      <c r="H158" s="113"/>
      <c r="I158" s="112">
        <f>$Y158*I156</f>
        <v>0</v>
      </c>
      <c r="J158" s="113"/>
      <c r="K158" s="112">
        <f>$Y158*K156</f>
        <v>0</v>
      </c>
      <c r="L158" s="113"/>
      <c r="M158" s="112">
        <f>M156*C156</f>
        <v>0</v>
      </c>
      <c r="N158" s="113"/>
      <c r="O158" s="112">
        <f>O156*C156</f>
        <v>0</v>
      </c>
      <c r="P158" s="113"/>
      <c r="Q158" s="112">
        <f>$Y158*Q156</f>
        <v>0</v>
      </c>
      <c r="R158" s="113"/>
      <c r="S158" s="112">
        <f>$Y158*S156</f>
        <v>0</v>
      </c>
      <c r="T158" s="113"/>
      <c r="U158" s="112">
        <f>$Y158*U156</f>
        <v>0</v>
      </c>
      <c r="V158" s="113"/>
      <c r="W158" s="112">
        <f>$Y158*W156</f>
        <v>0</v>
      </c>
      <c r="X158" s="113"/>
      <c r="Y158" s="75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56"/>
      <c r="AN158" s="56"/>
      <c r="AO158" s="56"/>
      <c r="AP158" s="56"/>
    </row>
    <row r="159" spans="1:42" s="12" customFormat="1" ht="15.75" customHeight="1" outlineLevel="1" thickTop="1">
      <c r="A159" s="87" t="s">
        <v>101</v>
      </c>
      <c r="B159" s="58"/>
      <c r="C159" s="123">
        <f>'Planilha - Preços unit.e totais'!H208</f>
        <v>0</v>
      </c>
      <c r="D159" s="11" t="s">
        <v>645</v>
      </c>
      <c r="E159" s="93"/>
      <c r="F159" s="94"/>
      <c r="G159" s="93"/>
      <c r="H159" s="94"/>
      <c r="I159" s="93"/>
      <c r="J159" s="94"/>
      <c r="K159" s="93"/>
      <c r="L159" s="94"/>
      <c r="M159" s="93"/>
      <c r="N159" s="94"/>
      <c r="O159" s="93"/>
      <c r="P159" s="94"/>
      <c r="Q159" s="93">
        <v>0.5</v>
      </c>
      <c r="R159" s="94"/>
      <c r="S159" s="93">
        <v>0.5</v>
      </c>
      <c r="T159" s="94"/>
      <c r="U159" s="93"/>
      <c r="V159" s="94"/>
      <c r="W159" s="93"/>
      <c r="X159" s="94"/>
      <c r="Y159" s="7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56"/>
      <c r="AN159" s="56"/>
      <c r="AO159" s="56"/>
      <c r="AP159" s="56"/>
    </row>
    <row r="160" spans="1:42" s="12" customFormat="1" ht="15" customHeight="1" outlineLevel="1">
      <c r="A160" s="88"/>
      <c r="B160" s="59" t="s">
        <v>102</v>
      </c>
      <c r="C160" s="124"/>
      <c r="D160" s="13" t="s">
        <v>646</v>
      </c>
      <c r="E160" s="19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4"/>
      <c r="R160" s="14"/>
      <c r="S160" s="14"/>
      <c r="T160" s="14"/>
      <c r="U160" s="15"/>
      <c r="V160" s="15"/>
      <c r="W160" s="15"/>
      <c r="X160" s="15"/>
      <c r="Y160" s="74"/>
      <c r="Z160" s="263"/>
      <c r="AA160" s="263"/>
      <c r="AB160" s="263"/>
      <c r="AC160" s="263"/>
      <c r="AD160" s="263"/>
      <c r="AE160" s="263"/>
      <c r="AF160" s="263"/>
      <c r="AG160" s="263"/>
      <c r="AH160" s="263"/>
      <c r="AI160" s="263"/>
      <c r="AJ160" s="263"/>
      <c r="AK160" s="263"/>
      <c r="AL160" s="263"/>
      <c r="AM160" s="56"/>
      <c r="AN160" s="56"/>
      <c r="AO160" s="56"/>
      <c r="AP160" s="56"/>
    </row>
    <row r="161" spans="1:42" s="12" customFormat="1" ht="15.75" customHeight="1" outlineLevel="1" thickBot="1">
      <c r="A161" s="89"/>
      <c r="B161" s="60">
        <v>0</v>
      </c>
      <c r="C161" s="125"/>
      <c r="D161" s="16" t="s">
        <v>647</v>
      </c>
      <c r="E161" s="112">
        <f>$Y161*E159</f>
        <v>0</v>
      </c>
      <c r="F161" s="113"/>
      <c r="G161" s="112">
        <f>$Y161*G159</f>
        <v>0</v>
      </c>
      <c r="H161" s="113"/>
      <c r="I161" s="112">
        <f>$Y161*I159</f>
        <v>0</v>
      </c>
      <c r="J161" s="113"/>
      <c r="K161" s="112">
        <f>$Y161*K159</f>
        <v>0</v>
      </c>
      <c r="L161" s="113"/>
      <c r="M161" s="112">
        <f>$Y161*M159</f>
        <v>0</v>
      </c>
      <c r="N161" s="113"/>
      <c r="O161" s="112">
        <f>$Y161*O159</f>
        <v>0</v>
      </c>
      <c r="P161" s="113"/>
      <c r="Q161" s="112">
        <f>Q159*C159</f>
        <v>0</v>
      </c>
      <c r="R161" s="113"/>
      <c r="S161" s="112">
        <f>S159*C159</f>
        <v>0</v>
      </c>
      <c r="T161" s="113"/>
      <c r="U161" s="112">
        <f>$Y161*U159</f>
        <v>0</v>
      </c>
      <c r="V161" s="113"/>
      <c r="W161" s="112">
        <f>$Y161*W159</f>
        <v>0</v>
      </c>
      <c r="X161" s="113"/>
      <c r="Y161" s="75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56"/>
      <c r="AN161" s="56"/>
      <c r="AO161" s="56"/>
      <c r="AP161" s="56"/>
    </row>
    <row r="162" spans="1:42" s="12" customFormat="1" ht="15.75" customHeight="1" outlineLevel="1" thickTop="1">
      <c r="A162" s="87" t="s">
        <v>103</v>
      </c>
      <c r="B162" s="58"/>
      <c r="C162" s="123">
        <f>'Planilha - Preços unit.e totais'!H215</f>
        <v>0</v>
      </c>
      <c r="D162" s="11" t="s">
        <v>645</v>
      </c>
      <c r="E162" s="93"/>
      <c r="F162" s="94"/>
      <c r="G162" s="93"/>
      <c r="H162" s="94"/>
      <c r="I162" s="93">
        <v>0.5</v>
      </c>
      <c r="J162" s="94"/>
      <c r="K162" s="93">
        <v>0.5</v>
      </c>
      <c r="L162" s="94"/>
      <c r="M162" s="93"/>
      <c r="N162" s="94"/>
      <c r="O162" s="93"/>
      <c r="P162" s="94"/>
      <c r="Q162" s="93"/>
      <c r="R162" s="94"/>
      <c r="S162" s="93"/>
      <c r="T162" s="94"/>
      <c r="U162" s="93"/>
      <c r="V162" s="94"/>
      <c r="W162" s="93"/>
      <c r="X162" s="94"/>
      <c r="Y162" s="73"/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56"/>
      <c r="AN162" s="56"/>
      <c r="AO162" s="56"/>
      <c r="AP162" s="56"/>
    </row>
    <row r="163" spans="1:42" s="12" customFormat="1" ht="15" customHeight="1" outlineLevel="1">
      <c r="A163" s="88"/>
      <c r="B163" s="59" t="s">
        <v>104</v>
      </c>
      <c r="C163" s="124"/>
      <c r="D163" s="13" t="s">
        <v>646</v>
      </c>
      <c r="E163" s="19"/>
      <c r="F163" s="19"/>
      <c r="G163" s="15"/>
      <c r="H163" s="15"/>
      <c r="I163" s="14"/>
      <c r="J163" s="14"/>
      <c r="K163" s="14"/>
      <c r="L163" s="14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74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56"/>
      <c r="AN163" s="56"/>
      <c r="AO163" s="56"/>
      <c r="AP163" s="56"/>
    </row>
    <row r="164" spans="1:42" s="12" customFormat="1" ht="15.75" customHeight="1" outlineLevel="1" thickBot="1">
      <c r="A164" s="89"/>
      <c r="B164" s="60">
        <v>0</v>
      </c>
      <c r="C164" s="125"/>
      <c r="D164" s="16" t="s">
        <v>647</v>
      </c>
      <c r="E164" s="112">
        <f>$Y164*E162</f>
        <v>0</v>
      </c>
      <c r="F164" s="113"/>
      <c r="G164" s="112">
        <f>$Y164*G162</f>
        <v>0</v>
      </c>
      <c r="H164" s="113"/>
      <c r="I164" s="112">
        <f>I162*C162</f>
        <v>0</v>
      </c>
      <c r="J164" s="113"/>
      <c r="K164" s="112">
        <f>K162*C162</f>
        <v>0</v>
      </c>
      <c r="L164" s="113"/>
      <c r="M164" s="112">
        <f>$Y164*M162</f>
        <v>0</v>
      </c>
      <c r="N164" s="113"/>
      <c r="O164" s="112">
        <f>$Y164*O162</f>
        <v>0</v>
      </c>
      <c r="P164" s="113"/>
      <c r="Q164" s="112">
        <f>$Y164*Q162</f>
        <v>0</v>
      </c>
      <c r="R164" s="113"/>
      <c r="S164" s="112">
        <f>$Y164*S162</f>
        <v>0</v>
      </c>
      <c r="T164" s="113"/>
      <c r="U164" s="112">
        <f>$Y164*U162</f>
        <v>0</v>
      </c>
      <c r="V164" s="113"/>
      <c r="W164" s="112">
        <f>$Y164*W162</f>
        <v>0</v>
      </c>
      <c r="X164" s="113"/>
      <c r="Y164" s="75"/>
      <c r="Z164" s="263"/>
      <c r="AA164" s="263"/>
      <c r="AB164" s="263"/>
      <c r="AC164" s="263"/>
      <c r="AD164" s="263"/>
      <c r="AE164" s="263"/>
      <c r="AF164" s="263"/>
      <c r="AG164" s="263"/>
      <c r="AH164" s="263"/>
      <c r="AI164" s="263"/>
      <c r="AJ164" s="263"/>
      <c r="AK164" s="263"/>
      <c r="AL164" s="263"/>
      <c r="AM164" s="56"/>
      <c r="AN164" s="56"/>
      <c r="AO164" s="56"/>
      <c r="AP164" s="56"/>
    </row>
    <row r="165" spans="1:42" s="12" customFormat="1" ht="15.75" customHeight="1" outlineLevel="1" thickTop="1">
      <c r="A165" s="87" t="s">
        <v>105</v>
      </c>
      <c r="B165" s="58"/>
      <c r="C165" s="123">
        <f>'Planilha - Preços unit.e totais'!H223</f>
        <v>0</v>
      </c>
      <c r="D165" s="11" t="s">
        <v>645</v>
      </c>
      <c r="E165" s="93"/>
      <c r="F165" s="94"/>
      <c r="G165" s="93"/>
      <c r="H165" s="94"/>
      <c r="I165" s="93"/>
      <c r="J165" s="94"/>
      <c r="K165" s="93">
        <v>0.5</v>
      </c>
      <c r="L165" s="94"/>
      <c r="M165" s="93">
        <v>0.5</v>
      </c>
      <c r="N165" s="94"/>
      <c r="O165" s="93"/>
      <c r="P165" s="94"/>
      <c r="Q165" s="93"/>
      <c r="R165" s="94"/>
      <c r="S165" s="93"/>
      <c r="T165" s="94"/>
      <c r="U165" s="93"/>
      <c r="V165" s="94"/>
      <c r="W165" s="93"/>
      <c r="X165" s="94"/>
      <c r="Y165" s="7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56"/>
      <c r="AN165" s="56"/>
      <c r="AO165" s="56"/>
      <c r="AP165" s="56"/>
    </row>
    <row r="166" spans="1:42" s="12" customFormat="1" ht="15" customHeight="1" outlineLevel="1">
      <c r="A166" s="88"/>
      <c r="B166" s="59" t="s">
        <v>106</v>
      </c>
      <c r="C166" s="124"/>
      <c r="D166" s="13" t="s">
        <v>646</v>
      </c>
      <c r="E166" s="19"/>
      <c r="F166" s="19"/>
      <c r="G166" s="15"/>
      <c r="H166" s="15"/>
      <c r="I166" s="62"/>
      <c r="J166" s="62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74"/>
      <c r="Z166" s="263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263"/>
      <c r="AL166" s="263"/>
      <c r="AM166" s="56"/>
      <c r="AN166" s="56"/>
      <c r="AO166" s="56"/>
      <c r="AP166" s="56"/>
    </row>
    <row r="167" spans="1:42" s="12" customFormat="1" ht="15.75" customHeight="1" outlineLevel="1" thickBot="1">
      <c r="A167" s="89"/>
      <c r="B167" s="60">
        <v>0</v>
      </c>
      <c r="C167" s="125"/>
      <c r="D167" s="16" t="s">
        <v>647</v>
      </c>
      <c r="E167" s="112">
        <f>$Y167*E165</f>
        <v>0</v>
      </c>
      <c r="F167" s="113"/>
      <c r="G167" s="112">
        <f>$Y167*G165</f>
        <v>0</v>
      </c>
      <c r="H167" s="113"/>
      <c r="I167" s="112">
        <f>$Y167*I165</f>
        <v>0</v>
      </c>
      <c r="J167" s="113"/>
      <c r="K167" s="112">
        <f>K165*C165</f>
        <v>0</v>
      </c>
      <c r="L167" s="113"/>
      <c r="M167" s="112">
        <f>M165*C165</f>
        <v>0</v>
      </c>
      <c r="N167" s="113"/>
      <c r="O167" s="112">
        <f>$Y167*O165</f>
        <v>0</v>
      </c>
      <c r="P167" s="113"/>
      <c r="Q167" s="112">
        <f>$Y167*Q165</f>
        <v>0</v>
      </c>
      <c r="R167" s="113"/>
      <c r="S167" s="112">
        <f>$Y167*S165</f>
        <v>0</v>
      </c>
      <c r="T167" s="113"/>
      <c r="U167" s="112">
        <f>$Y167*U165</f>
        <v>0</v>
      </c>
      <c r="V167" s="113"/>
      <c r="W167" s="112">
        <f>$Y167*W165</f>
        <v>0</v>
      </c>
      <c r="X167" s="113"/>
      <c r="Y167" s="75"/>
      <c r="Z167" s="263"/>
      <c r="AA167" s="263"/>
      <c r="AB167" s="263"/>
      <c r="AC167" s="263"/>
      <c r="AD167" s="263"/>
      <c r="AE167" s="263"/>
      <c r="AF167" s="263"/>
      <c r="AG167" s="263"/>
      <c r="AH167" s="263"/>
      <c r="AI167" s="263"/>
      <c r="AJ167" s="263"/>
      <c r="AK167" s="263"/>
      <c r="AL167" s="263"/>
      <c r="AM167" s="56"/>
      <c r="AN167" s="56"/>
      <c r="AO167" s="56"/>
      <c r="AP167" s="56"/>
    </row>
    <row r="168" spans="1:42" s="26" customFormat="1" ht="13.5" thickTop="1">
      <c r="A168" s="114" t="s">
        <v>107</v>
      </c>
      <c r="B168" s="24"/>
      <c r="C168" s="117">
        <f>'Planilha - Preços unit.e totais'!H225</f>
        <v>0</v>
      </c>
      <c r="D168" s="25" t="s">
        <v>645</v>
      </c>
      <c r="E168" s="126" t="e">
        <f>E170/C168</f>
        <v>#DIV/0!</v>
      </c>
      <c r="F168" s="127"/>
      <c r="G168" s="126" t="e">
        <f>G170/C168</f>
        <v>#DIV/0!</v>
      </c>
      <c r="H168" s="127"/>
      <c r="I168" s="126" t="e">
        <f>I170/C168</f>
        <v>#DIV/0!</v>
      </c>
      <c r="J168" s="127"/>
      <c r="K168" s="126" t="e">
        <f>K170/C168</f>
        <v>#DIV/0!</v>
      </c>
      <c r="L168" s="127"/>
      <c r="M168" s="126" t="e">
        <f>M170/C168</f>
        <v>#DIV/0!</v>
      </c>
      <c r="N168" s="127"/>
      <c r="O168" s="126" t="e">
        <f>O170/C168</f>
        <v>#DIV/0!</v>
      </c>
      <c r="P168" s="127"/>
      <c r="Q168" s="126" t="e">
        <f>Q170/C168</f>
        <v>#DIV/0!</v>
      </c>
      <c r="R168" s="127"/>
      <c r="S168" s="126" t="e">
        <f>S170/C168</f>
        <v>#DIV/0!</v>
      </c>
      <c r="T168" s="127"/>
      <c r="U168" s="126" t="e">
        <f>U170/C168</f>
        <v>#DIV/0!</v>
      </c>
      <c r="V168" s="127"/>
      <c r="W168" s="126" t="e">
        <f>W170/C168</f>
        <v>#DIV/0!</v>
      </c>
      <c r="X168" s="127"/>
      <c r="Y168" s="83" t="e">
        <f>C168/Y215</f>
        <v>#DIV/0!</v>
      </c>
      <c r="Z168" s="263"/>
      <c r="AA168" s="263"/>
      <c r="AB168" s="263"/>
      <c r="AC168" s="263"/>
      <c r="AD168" s="263"/>
      <c r="AE168" s="263"/>
      <c r="AF168" s="263"/>
      <c r="AG168" s="263"/>
      <c r="AH168" s="263"/>
      <c r="AI168" s="263"/>
      <c r="AJ168" s="263"/>
      <c r="AK168" s="263"/>
      <c r="AL168" s="263"/>
      <c r="AM168" s="57"/>
      <c r="AN168" s="57"/>
      <c r="AO168" s="57"/>
      <c r="AP168" s="57"/>
    </row>
    <row r="169" spans="1:42" s="5" customFormat="1" ht="12.75">
      <c r="A169" s="115"/>
      <c r="B169" s="6" t="s">
        <v>108</v>
      </c>
      <c r="C169" s="118"/>
      <c r="D169" s="7" t="s">
        <v>646</v>
      </c>
      <c r="E169" s="22"/>
      <c r="F169" s="21"/>
      <c r="G169" s="22"/>
      <c r="H169" s="21"/>
      <c r="I169" s="22"/>
      <c r="J169" s="21"/>
      <c r="K169" s="21"/>
      <c r="L169" s="21"/>
      <c r="M169" s="21"/>
      <c r="N169" s="21"/>
      <c r="O169" s="21"/>
      <c r="P169" s="21"/>
      <c r="Q169" s="21"/>
      <c r="R169" s="21"/>
      <c r="S169" s="8"/>
      <c r="T169" s="8"/>
      <c r="U169" s="8"/>
      <c r="V169" s="8"/>
      <c r="W169" s="8"/>
      <c r="X169" s="8"/>
      <c r="Y169" s="210"/>
      <c r="Z169" s="263"/>
      <c r="AA169" s="263"/>
      <c r="AB169" s="263"/>
      <c r="AC169" s="263"/>
      <c r="AD169" s="263"/>
      <c r="AE169" s="263"/>
      <c r="AF169" s="263"/>
      <c r="AG169" s="263"/>
      <c r="AH169" s="263"/>
      <c r="AI169" s="263"/>
      <c r="AJ169" s="263"/>
      <c r="AK169" s="263"/>
      <c r="AL169" s="263"/>
      <c r="AM169" s="56"/>
      <c r="AN169" s="56"/>
      <c r="AO169" s="56"/>
      <c r="AP169" s="56"/>
    </row>
    <row r="170" spans="1:42" s="5" customFormat="1" ht="13.5" thickBot="1">
      <c r="A170" s="116"/>
      <c r="B170" s="9">
        <v>0</v>
      </c>
      <c r="C170" s="119"/>
      <c r="D170" s="10" t="s">
        <v>647</v>
      </c>
      <c r="E170" s="101">
        <f>+E173+E176</f>
        <v>0</v>
      </c>
      <c r="F170" s="102"/>
      <c r="G170" s="101">
        <f>+G173+G176</f>
        <v>0</v>
      </c>
      <c r="H170" s="102"/>
      <c r="I170" s="101">
        <f>+I173+I176</f>
        <v>0</v>
      </c>
      <c r="J170" s="102"/>
      <c r="K170" s="101">
        <f>+K173+K176</f>
        <v>0</v>
      </c>
      <c r="L170" s="102"/>
      <c r="M170" s="101">
        <f>+M173+M176</f>
        <v>0</v>
      </c>
      <c r="N170" s="102"/>
      <c r="O170" s="101">
        <f>+O173+O176</f>
        <v>0</v>
      </c>
      <c r="P170" s="102"/>
      <c r="Q170" s="101">
        <f>+Q173+Q176</f>
        <v>0</v>
      </c>
      <c r="R170" s="102"/>
      <c r="S170" s="99">
        <f>+S173+S176</f>
        <v>0</v>
      </c>
      <c r="T170" s="100"/>
      <c r="U170" s="99">
        <f>+U173+U176</f>
        <v>0</v>
      </c>
      <c r="V170" s="100"/>
      <c r="W170" s="99">
        <f>+W173+W176</f>
        <v>0</v>
      </c>
      <c r="X170" s="100"/>
      <c r="Y170" s="211"/>
      <c r="Z170" s="263"/>
      <c r="AA170" s="263"/>
      <c r="AB170" s="263"/>
      <c r="AC170" s="263"/>
      <c r="AD170" s="263"/>
      <c r="AE170" s="263"/>
      <c r="AF170" s="263"/>
      <c r="AG170" s="263"/>
      <c r="AH170" s="263"/>
      <c r="AI170" s="263"/>
      <c r="AJ170" s="263"/>
      <c r="AK170" s="263"/>
      <c r="AL170" s="263"/>
      <c r="AM170" s="56"/>
      <c r="AN170" s="56"/>
      <c r="AO170" s="56"/>
      <c r="AP170" s="56"/>
    </row>
    <row r="171" spans="1:42" s="12" customFormat="1" ht="15.75" customHeight="1" outlineLevel="1" thickTop="1">
      <c r="A171" s="87" t="s">
        <v>109</v>
      </c>
      <c r="B171" s="58"/>
      <c r="C171" s="123">
        <f>'Planilha - Preços unit.e totais'!H226</f>
        <v>0</v>
      </c>
      <c r="D171" s="13" t="s">
        <v>645</v>
      </c>
      <c r="E171" s="93"/>
      <c r="F171" s="94"/>
      <c r="G171" s="93"/>
      <c r="H171" s="94"/>
      <c r="I171" s="93"/>
      <c r="J171" s="94"/>
      <c r="K171" s="93"/>
      <c r="L171" s="94"/>
      <c r="M171" s="93"/>
      <c r="N171" s="94"/>
      <c r="O171" s="93"/>
      <c r="P171" s="94"/>
      <c r="Q171" s="93"/>
      <c r="R171" s="94"/>
      <c r="S171" s="93">
        <v>0.5</v>
      </c>
      <c r="T171" s="94"/>
      <c r="U171" s="93">
        <v>0.5</v>
      </c>
      <c r="V171" s="94"/>
      <c r="W171" s="93"/>
      <c r="X171" s="94"/>
      <c r="Y171" s="73"/>
      <c r="Z171" s="263"/>
      <c r="AA171" s="263"/>
      <c r="AB171" s="263"/>
      <c r="AC171" s="263"/>
      <c r="AD171" s="263"/>
      <c r="AE171" s="263"/>
      <c r="AF171" s="263"/>
      <c r="AG171" s="263"/>
      <c r="AH171" s="263"/>
      <c r="AI171" s="263"/>
      <c r="AJ171" s="263"/>
      <c r="AK171" s="263"/>
      <c r="AL171" s="263"/>
      <c r="AM171" s="56"/>
      <c r="AN171" s="56"/>
      <c r="AO171" s="56"/>
      <c r="AP171" s="56"/>
    </row>
    <row r="172" spans="1:42" s="12" customFormat="1" ht="15" customHeight="1" outlineLevel="1">
      <c r="A172" s="88"/>
      <c r="B172" s="59" t="s">
        <v>110</v>
      </c>
      <c r="C172" s="124"/>
      <c r="D172" s="13" t="s">
        <v>646</v>
      </c>
      <c r="E172" s="19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8"/>
      <c r="Q172" s="15"/>
      <c r="R172" s="18"/>
      <c r="S172" s="14"/>
      <c r="T172" s="23"/>
      <c r="U172" s="14"/>
      <c r="V172" s="23"/>
      <c r="W172" s="15"/>
      <c r="X172" s="18"/>
      <c r="Y172" s="74"/>
      <c r="Z172" s="263"/>
      <c r="AA172" s="263"/>
      <c r="AB172" s="263"/>
      <c r="AC172" s="263"/>
      <c r="AD172" s="263"/>
      <c r="AE172" s="263"/>
      <c r="AF172" s="263"/>
      <c r="AG172" s="263"/>
      <c r="AH172" s="263"/>
      <c r="AI172" s="263"/>
      <c r="AJ172" s="263"/>
      <c r="AK172" s="263"/>
      <c r="AL172" s="263"/>
      <c r="AM172" s="56"/>
      <c r="AN172" s="56"/>
      <c r="AO172" s="56"/>
      <c r="AP172" s="56"/>
    </row>
    <row r="173" spans="1:42" s="12" customFormat="1" ht="15.75" customHeight="1" outlineLevel="1" thickBot="1">
      <c r="A173" s="89"/>
      <c r="B173" s="60">
        <v>0</v>
      </c>
      <c r="C173" s="125"/>
      <c r="D173" s="16" t="s">
        <v>647</v>
      </c>
      <c r="E173" s="112">
        <f>$Y173*E171</f>
        <v>0</v>
      </c>
      <c r="F173" s="113"/>
      <c r="G173" s="112">
        <f>$Y173*G171</f>
        <v>0</v>
      </c>
      <c r="H173" s="113"/>
      <c r="I173" s="112">
        <f>$Y173*I171</f>
        <v>0</v>
      </c>
      <c r="J173" s="113"/>
      <c r="K173" s="112">
        <f>$Y173*K171</f>
        <v>0</v>
      </c>
      <c r="L173" s="113"/>
      <c r="M173" s="112">
        <f>$Y173*M171</f>
        <v>0</v>
      </c>
      <c r="N173" s="113"/>
      <c r="O173" s="112">
        <f>$Y173*O171</f>
        <v>0</v>
      </c>
      <c r="P173" s="113"/>
      <c r="Q173" s="112">
        <f>$Y173*Q171</f>
        <v>0</v>
      </c>
      <c r="R173" s="113"/>
      <c r="S173" s="112">
        <f>S171*C171</f>
        <v>0</v>
      </c>
      <c r="T173" s="113"/>
      <c r="U173" s="112">
        <f>U171*C171</f>
        <v>0</v>
      </c>
      <c r="V173" s="113"/>
      <c r="W173" s="112">
        <f>$Y173*W171</f>
        <v>0</v>
      </c>
      <c r="X173" s="113"/>
      <c r="Y173" s="75"/>
      <c r="Z173" s="263"/>
      <c r="AA173" s="263"/>
      <c r="AB173" s="263"/>
      <c r="AC173" s="263"/>
      <c r="AD173" s="263"/>
      <c r="AE173" s="263"/>
      <c r="AF173" s="263"/>
      <c r="AG173" s="263"/>
      <c r="AH173" s="263"/>
      <c r="AI173" s="263"/>
      <c r="AJ173" s="263"/>
      <c r="AK173" s="263"/>
      <c r="AL173" s="263"/>
      <c r="AM173" s="56"/>
      <c r="AN173" s="56"/>
      <c r="AO173" s="56"/>
      <c r="AP173" s="56"/>
    </row>
    <row r="174" spans="1:42" s="12" customFormat="1" ht="15.75" customHeight="1" outlineLevel="1" thickTop="1">
      <c r="A174" s="87" t="s">
        <v>111</v>
      </c>
      <c r="B174" s="58"/>
      <c r="C174" s="123">
        <f>'Planilha - Preços unit.e totais'!H230</f>
        <v>0</v>
      </c>
      <c r="D174" s="13" t="s">
        <v>645</v>
      </c>
      <c r="E174" s="93"/>
      <c r="F174" s="94"/>
      <c r="G174" s="93"/>
      <c r="H174" s="94"/>
      <c r="I174" s="93"/>
      <c r="J174" s="94"/>
      <c r="K174" s="93"/>
      <c r="L174" s="94"/>
      <c r="M174" s="93"/>
      <c r="N174" s="94"/>
      <c r="O174" s="93"/>
      <c r="P174" s="94"/>
      <c r="Q174" s="93"/>
      <c r="R174" s="94"/>
      <c r="S174" s="93"/>
      <c r="T174" s="94"/>
      <c r="U174" s="93">
        <v>0.5</v>
      </c>
      <c r="V174" s="94"/>
      <c r="W174" s="93">
        <v>0.5</v>
      </c>
      <c r="X174" s="94"/>
      <c r="Y174" s="73"/>
      <c r="Z174" s="263"/>
      <c r="AA174" s="263"/>
      <c r="AB174" s="263"/>
      <c r="AC174" s="263"/>
      <c r="AD174" s="263"/>
      <c r="AE174" s="263"/>
      <c r="AF174" s="263"/>
      <c r="AG174" s="263"/>
      <c r="AH174" s="263"/>
      <c r="AI174" s="263"/>
      <c r="AJ174" s="263"/>
      <c r="AK174" s="263"/>
      <c r="AL174" s="263"/>
      <c r="AM174" s="56"/>
      <c r="AN174" s="56"/>
      <c r="AO174" s="56"/>
      <c r="AP174" s="56"/>
    </row>
    <row r="175" spans="1:42" s="12" customFormat="1" ht="15" customHeight="1" outlineLevel="1">
      <c r="A175" s="88"/>
      <c r="B175" s="59" t="s">
        <v>112</v>
      </c>
      <c r="C175" s="124"/>
      <c r="D175" s="13" t="s">
        <v>646</v>
      </c>
      <c r="E175" s="19"/>
      <c r="F175" s="15"/>
      <c r="G175" s="19"/>
      <c r="H175" s="15"/>
      <c r="I175" s="19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4"/>
      <c r="V175" s="14"/>
      <c r="W175" s="14"/>
      <c r="X175" s="14"/>
      <c r="Y175" s="74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3"/>
      <c r="AL175" s="263"/>
      <c r="AM175" s="56"/>
      <c r="AN175" s="56"/>
      <c r="AO175" s="56"/>
      <c r="AP175" s="56"/>
    </row>
    <row r="176" spans="1:42" s="12" customFormat="1" ht="15.75" customHeight="1" outlineLevel="1" thickBot="1">
      <c r="A176" s="89"/>
      <c r="B176" s="60">
        <v>0</v>
      </c>
      <c r="C176" s="125"/>
      <c r="D176" s="16" t="s">
        <v>647</v>
      </c>
      <c r="E176" s="112">
        <f>$Y176*E174</f>
        <v>0</v>
      </c>
      <c r="F176" s="113"/>
      <c r="G176" s="112">
        <f>$Y176*G174</f>
        <v>0</v>
      </c>
      <c r="H176" s="113"/>
      <c r="I176" s="112">
        <f>$Y176*I174</f>
        <v>0</v>
      </c>
      <c r="J176" s="113"/>
      <c r="K176" s="112">
        <f>$Y176*K174</f>
        <v>0</v>
      </c>
      <c r="L176" s="113"/>
      <c r="M176" s="112">
        <f>$Y176*M174</f>
        <v>0</v>
      </c>
      <c r="N176" s="113"/>
      <c r="O176" s="112">
        <f>$Y176*O174</f>
        <v>0</v>
      </c>
      <c r="P176" s="113"/>
      <c r="Q176" s="112">
        <f>$Y176*Q174</f>
        <v>0</v>
      </c>
      <c r="R176" s="113"/>
      <c r="S176" s="112">
        <f>$Y176*S174</f>
        <v>0</v>
      </c>
      <c r="T176" s="113"/>
      <c r="U176" s="112">
        <f>U174*C174</f>
        <v>0</v>
      </c>
      <c r="V176" s="113"/>
      <c r="W176" s="112">
        <f>W174*C174</f>
        <v>0</v>
      </c>
      <c r="X176" s="113"/>
      <c r="Y176" s="75"/>
      <c r="Z176" s="263"/>
      <c r="AA176" s="263"/>
      <c r="AB176" s="263"/>
      <c r="AC176" s="263"/>
      <c r="AD176" s="263"/>
      <c r="AE176" s="263"/>
      <c r="AF176" s="263"/>
      <c r="AG176" s="263"/>
      <c r="AH176" s="263"/>
      <c r="AI176" s="263"/>
      <c r="AJ176" s="263"/>
      <c r="AK176" s="263"/>
      <c r="AL176" s="263"/>
      <c r="AM176" s="56"/>
      <c r="AN176" s="56"/>
      <c r="AO176" s="56"/>
      <c r="AP176" s="56"/>
    </row>
    <row r="177" spans="1:42" s="5" customFormat="1" ht="15.75" customHeight="1" thickTop="1">
      <c r="A177" s="114" t="s">
        <v>113</v>
      </c>
      <c r="B177" s="3"/>
      <c r="C177" s="117">
        <f>'Planilha - Preços unit.e totais'!H234</f>
        <v>0</v>
      </c>
      <c r="D177" s="7" t="s">
        <v>645</v>
      </c>
      <c r="E177" s="95" t="e">
        <f>E179/C177</f>
        <v>#DIV/0!</v>
      </c>
      <c r="F177" s="96"/>
      <c r="G177" s="95" t="e">
        <f>G179/C177</f>
        <v>#DIV/0!</v>
      </c>
      <c r="H177" s="96"/>
      <c r="I177" s="95" t="e">
        <f>I179/C177</f>
        <v>#DIV/0!</v>
      </c>
      <c r="J177" s="96"/>
      <c r="K177" s="95" t="e">
        <f>K179/C177</f>
        <v>#DIV/0!</v>
      </c>
      <c r="L177" s="96"/>
      <c r="M177" s="95" t="e">
        <f>M179/C177</f>
        <v>#DIV/0!</v>
      </c>
      <c r="N177" s="96"/>
      <c r="O177" s="95" t="e">
        <f>O179/C177</f>
        <v>#DIV/0!</v>
      </c>
      <c r="P177" s="96"/>
      <c r="Q177" s="95" t="e">
        <f>Q179/C177</f>
        <v>#DIV/0!</v>
      </c>
      <c r="R177" s="96"/>
      <c r="S177" s="95" t="e">
        <f>S179/C177</f>
        <v>#DIV/0!</v>
      </c>
      <c r="T177" s="96"/>
      <c r="U177" s="95" t="e">
        <f>U179/C177</f>
        <v>#DIV/0!</v>
      </c>
      <c r="V177" s="96"/>
      <c r="W177" s="95" t="e">
        <f>W179/C177</f>
        <v>#DIV/0!</v>
      </c>
      <c r="X177" s="96"/>
      <c r="Y177" s="83" t="e">
        <f>C177/Y215</f>
        <v>#DIV/0!</v>
      </c>
      <c r="Z177" s="263"/>
      <c r="AA177" s="263"/>
      <c r="AB177" s="263"/>
      <c r="AC177" s="263"/>
      <c r="AD177" s="263"/>
      <c r="AE177" s="263"/>
      <c r="AF177" s="263"/>
      <c r="AG177" s="263"/>
      <c r="AH177" s="263"/>
      <c r="AI177" s="263"/>
      <c r="AJ177" s="263"/>
      <c r="AK177" s="263"/>
      <c r="AL177" s="263"/>
      <c r="AM177" s="56"/>
      <c r="AN177" s="56"/>
      <c r="AO177" s="56"/>
      <c r="AP177" s="56"/>
    </row>
    <row r="178" spans="1:42" s="5" customFormat="1" ht="12.75">
      <c r="A178" s="115"/>
      <c r="B178" s="6" t="s">
        <v>114</v>
      </c>
      <c r="C178" s="118"/>
      <c r="D178" s="7" t="s">
        <v>646</v>
      </c>
      <c r="E178" s="22"/>
      <c r="F178" s="21"/>
      <c r="G178" s="22"/>
      <c r="H178" s="21"/>
      <c r="I178" s="22"/>
      <c r="J178" s="21"/>
      <c r="K178" s="21"/>
      <c r="L178" s="21"/>
      <c r="M178" s="21"/>
      <c r="N178" s="21"/>
      <c r="O178" s="21"/>
      <c r="P178" s="21"/>
      <c r="Q178" s="8"/>
      <c r="R178" s="8"/>
      <c r="S178" s="8"/>
      <c r="T178" s="8"/>
      <c r="U178" s="8"/>
      <c r="V178" s="8"/>
      <c r="W178" s="8"/>
      <c r="X178" s="8"/>
      <c r="Y178" s="210"/>
      <c r="Z178" s="263"/>
      <c r="AA178" s="263"/>
      <c r="AB178" s="263"/>
      <c r="AC178" s="263"/>
      <c r="AD178" s="263"/>
      <c r="AE178" s="263"/>
      <c r="AF178" s="263"/>
      <c r="AG178" s="263"/>
      <c r="AH178" s="263"/>
      <c r="AI178" s="263"/>
      <c r="AJ178" s="263"/>
      <c r="AK178" s="263"/>
      <c r="AL178" s="263"/>
      <c r="AM178" s="56"/>
      <c r="AN178" s="56"/>
      <c r="AO178" s="56"/>
      <c r="AP178" s="56"/>
    </row>
    <row r="179" spans="1:42" s="5" customFormat="1" ht="13.5" thickBot="1">
      <c r="A179" s="116"/>
      <c r="B179" s="9">
        <v>0</v>
      </c>
      <c r="C179" s="119"/>
      <c r="D179" s="10" t="s">
        <v>647</v>
      </c>
      <c r="E179" s="101">
        <f>+E182+E185+E188</f>
        <v>0</v>
      </c>
      <c r="F179" s="102"/>
      <c r="G179" s="131">
        <f>+G182+G185+G188</f>
        <v>0</v>
      </c>
      <c r="H179" s="132"/>
      <c r="I179" s="101">
        <f>+I182+I185+I188</f>
        <v>0</v>
      </c>
      <c r="J179" s="102"/>
      <c r="K179" s="101">
        <f>+K182+K185+K188</f>
        <v>0</v>
      </c>
      <c r="L179" s="102"/>
      <c r="M179" s="101">
        <f>+M182+M185+M188</f>
        <v>0</v>
      </c>
      <c r="N179" s="102"/>
      <c r="O179" s="101">
        <f>+O182+O185+O188</f>
        <v>0</v>
      </c>
      <c r="P179" s="102"/>
      <c r="Q179" s="99">
        <f>+Q182+Q185+Q188</f>
        <v>0</v>
      </c>
      <c r="R179" s="100"/>
      <c r="S179" s="99">
        <f>+S182+S185+S188</f>
        <v>0</v>
      </c>
      <c r="T179" s="100"/>
      <c r="U179" s="99">
        <f>+U182+U185+U188</f>
        <v>0</v>
      </c>
      <c r="V179" s="100"/>
      <c r="W179" s="99">
        <f>+W182+W185+W188</f>
        <v>0</v>
      </c>
      <c r="X179" s="100"/>
      <c r="Y179" s="211"/>
      <c r="Z179" s="263"/>
      <c r="AA179" s="263"/>
      <c r="AB179" s="263"/>
      <c r="AC179" s="263"/>
      <c r="AD179" s="263"/>
      <c r="AE179" s="263"/>
      <c r="AF179" s="263"/>
      <c r="AG179" s="263"/>
      <c r="AH179" s="263"/>
      <c r="AI179" s="263"/>
      <c r="AJ179" s="263"/>
      <c r="AK179" s="263"/>
      <c r="AL179" s="263"/>
      <c r="AM179" s="56"/>
      <c r="AN179" s="56"/>
      <c r="AO179" s="56"/>
      <c r="AP179" s="56"/>
    </row>
    <row r="180" spans="1:42" s="12" customFormat="1" ht="15.75" customHeight="1" outlineLevel="1" thickTop="1">
      <c r="A180" s="87" t="s">
        <v>115</v>
      </c>
      <c r="B180" s="58"/>
      <c r="C180" s="128">
        <f>'Planilha - Preços unit.e totais'!H235</f>
        <v>0</v>
      </c>
      <c r="D180" s="11" t="s">
        <v>645</v>
      </c>
      <c r="E180" s="93"/>
      <c r="F180" s="94"/>
      <c r="G180" s="93"/>
      <c r="H180" s="94"/>
      <c r="I180" s="93"/>
      <c r="J180" s="94"/>
      <c r="K180" s="93"/>
      <c r="L180" s="94"/>
      <c r="M180" s="93"/>
      <c r="N180" s="94"/>
      <c r="O180" s="93"/>
      <c r="P180" s="94"/>
      <c r="Q180" s="93"/>
      <c r="R180" s="94"/>
      <c r="S180" s="93">
        <v>0.5</v>
      </c>
      <c r="T180" s="94"/>
      <c r="U180" s="93">
        <v>0.5</v>
      </c>
      <c r="V180" s="94"/>
      <c r="W180" s="93"/>
      <c r="X180" s="94"/>
      <c r="Y180" s="73"/>
      <c r="Z180" s="263"/>
      <c r="AA180" s="263"/>
      <c r="AB180" s="263"/>
      <c r="AC180" s="263"/>
      <c r="AD180" s="263"/>
      <c r="AE180" s="263"/>
      <c r="AF180" s="263"/>
      <c r="AG180" s="263"/>
      <c r="AH180" s="263"/>
      <c r="AI180" s="263"/>
      <c r="AJ180" s="263"/>
      <c r="AK180" s="263"/>
      <c r="AL180" s="263"/>
      <c r="AM180" s="56"/>
      <c r="AN180" s="56"/>
      <c r="AO180" s="56"/>
      <c r="AP180" s="56"/>
    </row>
    <row r="181" spans="1:42" s="12" customFormat="1" ht="15" customHeight="1" outlineLevel="1">
      <c r="A181" s="88"/>
      <c r="B181" s="59" t="s">
        <v>116</v>
      </c>
      <c r="C181" s="129"/>
      <c r="D181" s="13" t="s">
        <v>646</v>
      </c>
      <c r="E181" s="19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8"/>
      <c r="Q181" s="15"/>
      <c r="R181" s="18"/>
      <c r="S181" s="14"/>
      <c r="T181" s="23"/>
      <c r="U181" s="14"/>
      <c r="V181" s="23"/>
      <c r="W181" s="15"/>
      <c r="X181" s="18"/>
      <c r="Y181" s="74"/>
      <c r="Z181" s="263"/>
      <c r="AA181" s="263"/>
      <c r="AB181" s="263"/>
      <c r="AC181" s="263"/>
      <c r="AD181" s="263"/>
      <c r="AE181" s="263"/>
      <c r="AF181" s="263"/>
      <c r="AG181" s="263"/>
      <c r="AH181" s="263"/>
      <c r="AI181" s="263"/>
      <c r="AJ181" s="263"/>
      <c r="AK181" s="263"/>
      <c r="AL181" s="263"/>
      <c r="AM181" s="56"/>
      <c r="AN181" s="56"/>
      <c r="AO181" s="56"/>
      <c r="AP181" s="56"/>
    </row>
    <row r="182" spans="1:42" s="12" customFormat="1" ht="15.75" customHeight="1" outlineLevel="1" thickBot="1">
      <c r="A182" s="89"/>
      <c r="B182" s="60">
        <v>0</v>
      </c>
      <c r="C182" s="130"/>
      <c r="D182" s="16" t="s">
        <v>647</v>
      </c>
      <c r="E182" s="112">
        <f>$Y182*E180</f>
        <v>0</v>
      </c>
      <c r="F182" s="113"/>
      <c r="G182" s="112">
        <f>$Y182*G180</f>
        <v>0</v>
      </c>
      <c r="H182" s="113"/>
      <c r="I182" s="112">
        <f>$Y182*I180</f>
        <v>0</v>
      </c>
      <c r="J182" s="113"/>
      <c r="K182" s="112">
        <f>$Y182*K180</f>
        <v>0</v>
      </c>
      <c r="L182" s="113"/>
      <c r="M182" s="112">
        <f>$Y182*M180</f>
        <v>0</v>
      </c>
      <c r="N182" s="113"/>
      <c r="O182" s="112">
        <f>$Y182*O180</f>
        <v>0</v>
      </c>
      <c r="P182" s="113"/>
      <c r="Q182" s="112">
        <f>$Y182*Q180</f>
        <v>0</v>
      </c>
      <c r="R182" s="113"/>
      <c r="S182" s="112">
        <f>S180*C180</f>
        <v>0</v>
      </c>
      <c r="T182" s="113"/>
      <c r="U182" s="112">
        <f>U180*C180</f>
        <v>0</v>
      </c>
      <c r="V182" s="113"/>
      <c r="W182" s="112">
        <f>$Y182*W180</f>
        <v>0</v>
      </c>
      <c r="X182" s="113"/>
      <c r="Y182" s="75"/>
      <c r="Z182" s="263"/>
      <c r="AA182" s="263"/>
      <c r="AB182" s="263"/>
      <c r="AC182" s="263"/>
      <c r="AD182" s="263"/>
      <c r="AE182" s="263"/>
      <c r="AF182" s="263"/>
      <c r="AG182" s="263"/>
      <c r="AH182" s="263"/>
      <c r="AI182" s="263"/>
      <c r="AJ182" s="263"/>
      <c r="AK182" s="263"/>
      <c r="AL182" s="263"/>
      <c r="AM182" s="56"/>
      <c r="AN182" s="56"/>
      <c r="AO182" s="56"/>
      <c r="AP182" s="56"/>
    </row>
    <row r="183" spans="1:42" s="12" customFormat="1" ht="15.75" customHeight="1" outlineLevel="1" thickTop="1">
      <c r="A183" s="87" t="s">
        <v>117</v>
      </c>
      <c r="B183" s="58"/>
      <c r="C183" s="128">
        <f>'Planilha - Preços unit.e totais'!H242</f>
        <v>0</v>
      </c>
      <c r="D183" s="13" t="s">
        <v>645</v>
      </c>
      <c r="E183" s="93"/>
      <c r="F183" s="94"/>
      <c r="G183" s="93"/>
      <c r="H183" s="94"/>
      <c r="I183" s="93"/>
      <c r="J183" s="94"/>
      <c r="K183" s="93"/>
      <c r="L183" s="94"/>
      <c r="M183" s="93"/>
      <c r="N183" s="94"/>
      <c r="O183" s="93"/>
      <c r="P183" s="94"/>
      <c r="Q183" s="93"/>
      <c r="R183" s="94"/>
      <c r="S183" s="93"/>
      <c r="T183" s="94"/>
      <c r="U183" s="93"/>
      <c r="V183" s="94"/>
      <c r="W183" s="93">
        <v>1</v>
      </c>
      <c r="X183" s="94"/>
      <c r="Y183" s="73"/>
      <c r="Z183" s="263"/>
      <c r="AA183" s="263"/>
      <c r="AB183" s="263"/>
      <c r="AC183" s="263"/>
      <c r="AD183" s="263"/>
      <c r="AE183" s="263"/>
      <c r="AF183" s="263"/>
      <c r="AG183" s="263"/>
      <c r="AH183" s="263"/>
      <c r="AI183" s="263"/>
      <c r="AJ183" s="263"/>
      <c r="AK183" s="263"/>
      <c r="AL183" s="263"/>
      <c r="AM183" s="56"/>
      <c r="AN183" s="56"/>
      <c r="AO183" s="56"/>
      <c r="AP183" s="56"/>
    </row>
    <row r="184" spans="1:42" s="12" customFormat="1" ht="15" customHeight="1" outlineLevel="1">
      <c r="A184" s="88"/>
      <c r="B184" s="59" t="s">
        <v>118</v>
      </c>
      <c r="C184" s="129"/>
      <c r="D184" s="13" t="s">
        <v>646</v>
      </c>
      <c r="E184" s="19"/>
      <c r="F184" s="15"/>
      <c r="G184" s="19"/>
      <c r="H184" s="15"/>
      <c r="I184" s="19"/>
      <c r="J184" s="15"/>
      <c r="K184" s="19"/>
      <c r="L184" s="15"/>
      <c r="M184" s="19"/>
      <c r="N184" s="15"/>
      <c r="O184" s="15"/>
      <c r="P184" s="15"/>
      <c r="Q184" s="15"/>
      <c r="R184" s="15"/>
      <c r="S184" s="15"/>
      <c r="T184" s="15"/>
      <c r="U184" s="15"/>
      <c r="V184" s="15"/>
      <c r="W184" s="14"/>
      <c r="X184" s="14"/>
      <c r="Y184" s="74"/>
      <c r="Z184" s="263"/>
      <c r="AA184" s="263"/>
      <c r="AB184" s="263"/>
      <c r="AC184" s="263"/>
      <c r="AD184" s="263"/>
      <c r="AE184" s="263"/>
      <c r="AF184" s="263"/>
      <c r="AG184" s="263"/>
      <c r="AH184" s="263"/>
      <c r="AI184" s="263"/>
      <c r="AJ184" s="263"/>
      <c r="AK184" s="263"/>
      <c r="AL184" s="263"/>
      <c r="AM184" s="56"/>
      <c r="AN184" s="56"/>
      <c r="AO184" s="56"/>
      <c r="AP184" s="56"/>
    </row>
    <row r="185" spans="1:42" s="12" customFormat="1" ht="15.75" customHeight="1" outlineLevel="1" thickBot="1">
      <c r="A185" s="89"/>
      <c r="B185" s="60">
        <v>0</v>
      </c>
      <c r="C185" s="130"/>
      <c r="D185" s="16" t="s">
        <v>647</v>
      </c>
      <c r="E185" s="112">
        <f>$Y185*E183</f>
        <v>0</v>
      </c>
      <c r="F185" s="113"/>
      <c r="G185" s="112">
        <f>$Y185*G183</f>
        <v>0</v>
      </c>
      <c r="H185" s="113"/>
      <c r="I185" s="112">
        <f>$Y185*I183</f>
        <v>0</v>
      </c>
      <c r="J185" s="113"/>
      <c r="K185" s="112">
        <f>$Y185*K183</f>
        <v>0</v>
      </c>
      <c r="L185" s="113"/>
      <c r="M185" s="112">
        <f>$Y185*M183</f>
        <v>0</v>
      </c>
      <c r="N185" s="113"/>
      <c r="O185" s="112">
        <f>$Y185*O183</f>
        <v>0</v>
      </c>
      <c r="P185" s="113"/>
      <c r="Q185" s="112">
        <f>$Y185*Q183</f>
        <v>0</v>
      </c>
      <c r="R185" s="113"/>
      <c r="S185" s="112">
        <f>$Y185*S183</f>
        <v>0</v>
      </c>
      <c r="T185" s="113"/>
      <c r="U185" s="112">
        <f>$Y185*U183</f>
        <v>0</v>
      </c>
      <c r="V185" s="113"/>
      <c r="W185" s="112">
        <f>W183*C183</f>
        <v>0</v>
      </c>
      <c r="X185" s="113"/>
      <c r="Y185" s="75"/>
      <c r="Z185" s="263"/>
      <c r="AA185" s="263"/>
      <c r="AB185" s="263"/>
      <c r="AC185" s="263"/>
      <c r="AD185" s="263"/>
      <c r="AE185" s="263"/>
      <c r="AF185" s="263"/>
      <c r="AG185" s="263"/>
      <c r="AH185" s="263"/>
      <c r="AI185" s="263"/>
      <c r="AJ185" s="263"/>
      <c r="AK185" s="263"/>
      <c r="AL185" s="263"/>
      <c r="AM185" s="56"/>
      <c r="AN185" s="56"/>
      <c r="AO185" s="56"/>
      <c r="AP185" s="56"/>
    </row>
    <row r="186" spans="1:42" s="12" customFormat="1" ht="15.75" customHeight="1" outlineLevel="1" thickTop="1">
      <c r="A186" s="87" t="s">
        <v>119</v>
      </c>
      <c r="B186" s="58"/>
      <c r="C186" s="128">
        <f>'Planilha - Preços unit.e totais'!H245</f>
        <v>0</v>
      </c>
      <c r="D186" s="11" t="s">
        <v>645</v>
      </c>
      <c r="E186" s="93"/>
      <c r="F186" s="94"/>
      <c r="G186" s="93"/>
      <c r="H186" s="94"/>
      <c r="I186" s="93"/>
      <c r="J186" s="94"/>
      <c r="K186" s="93"/>
      <c r="L186" s="94"/>
      <c r="M186" s="93"/>
      <c r="N186" s="94"/>
      <c r="O186" s="93"/>
      <c r="P186" s="94"/>
      <c r="Q186" s="93">
        <v>0.5</v>
      </c>
      <c r="R186" s="94"/>
      <c r="S186" s="93">
        <v>0.5</v>
      </c>
      <c r="T186" s="94"/>
      <c r="U186" s="93"/>
      <c r="V186" s="94"/>
      <c r="W186" s="93"/>
      <c r="X186" s="94"/>
      <c r="Y186" s="73"/>
      <c r="Z186" s="263"/>
      <c r="AA186" s="263"/>
      <c r="AB186" s="263"/>
      <c r="AC186" s="263"/>
      <c r="AD186" s="263"/>
      <c r="AE186" s="263"/>
      <c r="AF186" s="263"/>
      <c r="AG186" s="263"/>
      <c r="AH186" s="263"/>
      <c r="AI186" s="263"/>
      <c r="AJ186" s="263"/>
      <c r="AK186" s="263"/>
      <c r="AL186" s="263"/>
      <c r="AM186" s="56"/>
      <c r="AN186" s="56"/>
      <c r="AO186" s="56"/>
      <c r="AP186" s="56"/>
    </row>
    <row r="187" spans="1:42" s="12" customFormat="1" ht="15" customHeight="1" outlineLevel="1">
      <c r="A187" s="88"/>
      <c r="B187" s="59" t="s">
        <v>120</v>
      </c>
      <c r="C187" s="129"/>
      <c r="D187" s="13" t="s">
        <v>646</v>
      </c>
      <c r="E187" s="19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4"/>
      <c r="R187" s="14"/>
      <c r="S187" s="14"/>
      <c r="T187" s="14"/>
      <c r="U187" s="15"/>
      <c r="V187" s="15"/>
      <c r="W187" s="15"/>
      <c r="X187" s="15"/>
      <c r="Y187" s="74"/>
      <c r="Z187" s="263"/>
      <c r="AA187" s="263"/>
      <c r="AB187" s="263"/>
      <c r="AC187" s="263"/>
      <c r="AD187" s="263"/>
      <c r="AE187" s="263"/>
      <c r="AF187" s="263"/>
      <c r="AG187" s="263"/>
      <c r="AH187" s="263"/>
      <c r="AI187" s="263"/>
      <c r="AJ187" s="263"/>
      <c r="AK187" s="263"/>
      <c r="AL187" s="263"/>
      <c r="AM187" s="56"/>
      <c r="AN187" s="56"/>
      <c r="AO187" s="56"/>
      <c r="AP187" s="56"/>
    </row>
    <row r="188" spans="1:42" s="12" customFormat="1" ht="14.25" customHeight="1" outlineLevel="1" thickBot="1">
      <c r="A188" s="89"/>
      <c r="B188" s="60">
        <v>0</v>
      </c>
      <c r="C188" s="130"/>
      <c r="D188" s="16" t="s">
        <v>647</v>
      </c>
      <c r="E188" s="112">
        <f>$Y188*E186</f>
        <v>0</v>
      </c>
      <c r="F188" s="113"/>
      <c r="G188" s="112">
        <f>$Y188*G186</f>
        <v>0</v>
      </c>
      <c r="H188" s="113"/>
      <c r="I188" s="112">
        <f>$Y188*I186</f>
        <v>0</v>
      </c>
      <c r="J188" s="113"/>
      <c r="K188" s="112">
        <f>$Y188*K186</f>
        <v>0</v>
      </c>
      <c r="L188" s="113"/>
      <c r="M188" s="112">
        <f>$Y188*M186</f>
        <v>0</v>
      </c>
      <c r="N188" s="113"/>
      <c r="O188" s="112">
        <f>$Y188*O186</f>
        <v>0</v>
      </c>
      <c r="P188" s="113"/>
      <c r="Q188" s="112">
        <f>Q186*C186</f>
        <v>0</v>
      </c>
      <c r="R188" s="113"/>
      <c r="S188" s="112">
        <f>S186*C186</f>
        <v>0</v>
      </c>
      <c r="T188" s="113"/>
      <c r="U188" s="112">
        <f>$Y188*U186</f>
        <v>0</v>
      </c>
      <c r="V188" s="113"/>
      <c r="W188" s="112">
        <f>$Y188*W186</f>
        <v>0</v>
      </c>
      <c r="X188" s="113"/>
      <c r="Y188" s="75"/>
      <c r="Z188" s="263"/>
      <c r="AA188" s="263"/>
      <c r="AB188" s="263"/>
      <c r="AC188" s="263"/>
      <c r="AD188" s="263"/>
      <c r="AE188" s="263"/>
      <c r="AF188" s="263"/>
      <c r="AG188" s="263"/>
      <c r="AH188" s="263"/>
      <c r="AI188" s="263"/>
      <c r="AJ188" s="263"/>
      <c r="AK188" s="263"/>
      <c r="AL188" s="263"/>
      <c r="AM188" s="56"/>
      <c r="AN188" s="56"/>
      <c r="AO188" s="56"/>
      <c r="AP188" s="56"/>
    </row>
    <row r="189" spans="1:42" s="26" customFormat="1" ht="13.5" thickTop="1">
      <c r="A189" s="114" t="s">
        <v>121</v>
      </c>
      <c r="B189" s="24"/>
      <c r="C189" s="133">
        <f>'Planilha - Preços unit.e totais'!H251</f>
        <v>0</v>
      </c>
      <c r="D189" s="25" t="s">
        <v>645</v>
      </c>
      <c r="E189" s="126" t="e">
        <f>E191/C189</f>
        <v>#DIV/0!</v>
      </c>
      <c r="F189" s="127"/>
      <c r="G189" s="126" t="e">
        <f>G191/C189</f>
        <v>#DIV/0!</v>
      </c>
      <c r="H189" s="127"/>
      <c r="I189" s="126" t="e">
        <f>I191/C189</f>
        <v>#DIV/0!</v>
      </c>
      <c r="J189" s="127"/>
      <c r="K189" s="126" t="e">
        <f>K191/C189</f>
        <v>#DIV/0!</v>
      </c>
      <c r="L189" s="127"/>
      <c r="M189" s="126" t="e">
        <f>M191/C189</f>
        <v>#DIV/0!</v>
      </c>
      <c r="N189" s="127"/>
      <c r="O189" s="126" t="e">
        <f>O191/C189</f>
        <v>#DIV/0!</v>
      </c>
      <c r="P189" s="127"/>
      <c r="Q189" s="126" t="e">
        <f>Q191/C189</f>
        <v>#DIV/0!</v>
      </c>
      <c r="R189" s="127"/>
      <c r="S189" s="126" t="e">
        <f>S191/C189</f>
        <v>#DIV/0!</v>
      </c>
      <c r="T189" s="127"/>
      <c r="U189" s="126" t="e">
        <f>U191/C189</f>
        <v>#DIV/0!</v>
      </c>
      <c r="V189" s="127"/>
      <c r="W189" s="126" t="e">
        <f>W191/C189</f>
        <v>#DIV/0!</v>
      </c>
      <c r="X189" s="127"/>
      <c r="Y189" s="83" t="e">
        <f>C189/Y215</f>
        <v>#DIV/0!</v>
      </c>
      <c r="Z189" s="263"/>
      <c r="AA189" s="263"/>
      <c r="AB189" s="263"/>
      <c r="AC189" s="263"/>
      <c r="AD189" s="263"/>
      <c r="AE189" s="263"/>
      <c r="AF189" s="263"/>
      <c r="AG189" s="263"/>
      <c r="AH189" s="263"/>
      <c r="AI189" s="263"/>
      <c r="AJ189" s="263"/>
      <c r="AK189" s="263"/>
      <c r="AL189" s="263"/>
      <c r="AM189" s="57"/>
      <c r="AN189" s="57"/>
      <c r="AO189" s="57"/>
      <c r="AP189" s="57"/>
    </row>
    <row r="190" spans="1:42" s="5" customFormat="1" ht="12.75">
      <c r="A190" s="115"/>
      <c r="B190" s="6" t="s">
        <v>122</v>
      </c>
      <c r="C190" s="134"/>
      <c r="D190" s="7" t="s">
        <v>646</v>
      </c>
      <c r="E190" s="20"/>
      <c r="F190" s="8"/>
      <c r="G190" s="20"/>
      <c r="H190" s="8"/>
      <c r="I190" s="20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210"/>
      <c r="Z190" s="263"/>
      <c r="AA190" s="263"/>
      <c r="AB190" s="263"/>
      <c r="AC190" s="263"/>
      <c r="AD190" s="263"/>
      <c r="AE190" s="263"/>
      <c r="AF190" s="263"/>
      <c r="AG190" s="263"/>
      <c r="AH190" s="263"/>
      <c r="AI190" s="263"/>
      <c r="AJ190" s="263"/>
      <c r="AK190" s="263"/>
      <c r="AL190" s="263"/>
      <c r="AM190" s="56"/>
      <c r="AN190" s="56"/>
      <c r="AO190" s="56"/>
      <c r="AP190" s="56"/>
    </row>
    <row r="191" spans="1:42" s="5" customFormat="1" ht="13.5" thickBot="1">
      <c r="A191" s="116"/>
      <c r="B191" s="9">
        <v>0</v>
      </c>
      <c r="C191" s="135"/>
      <c r="D191" s="10" t="s">
        <v>647</v>
      </c>
      <c r="E191" s="99">
        <f>SUM(E194,E197,E200)</f>
        <v>0</v>
      </c>
      <c r="F191" s="100"/>
      <c r="G191" s="99">
        <f>SUM(G194,G197,G200)</f>
        <v>0</v>
      </c>
      <c r="H191" s="100"/>
      <c r="I191" s="99">
        <f>SUM(I194,I197,I200)</f>
        <v>0</v>
      </c>
      <c r="J191" s="100"/>
      <c r="K191" s="99">
        <f>SUM(K194,K197,K200)</f>
        <v>0</v>
      </c>
      <c r="L191" s="100"/>
      <c r="M191" s="99">
        <f>SUM(M194,M197,M200)</f>
        <v>0</v>
      </c>
      <c r="N191" s="100"/>
      <c r="O191" s="99">
        <f>SUM(O194,O197,O200)</f>
        <v>0</v>
      </c>
      <c r="P191" s="100"/>
      <c r="Q191" s="99">
        <f>SUM(Q194,Q197,Q200)</f>
        <v>0</v>
      </c>
      <c r="R191" s="100"/>
      <c r="S191" s="99">
        <f>SUM(S194,S197,S200)</f>
        <v>0</v>
      </c>
      <c r="T191" s="100"/>
      <c r="U191" s="99">
        <f>SUM(U194,U197,U200)</f>
        <v>0</v>
      </c>
      <c r="V191" s="100"/>
      <c r="W191" s="99">
        <f>SUM(W194,W197,W200)</f>
        <v>0</v>
      </c>
      <c r="X191" s="100"/>
      <c r="Y191" s="211"/>
      <c r="Z191" s="263"/>
      <c r="AA191" s="263"/>
      <c r="AB191" s="263"/>
      <c r="AC191" s="263"/>
      <c r="AD191" s="263"/>
      <c r="AE191" s="263"/>
      <c r="AF191" s="263"/>
      <c r="AG191" s="263"/>
      <c r="AH191" s="263"/>
      <c r="AI191" s="263"/>
      <c r="AJ191" s="263"/>
      <c r="AK191" s="263"/>
      <c r="AL191" s="263"/>
      <c r="AM191" s="56"/>
      <c r="AN191" s="56"/>
      <c r="AO191" s="56"/>
      <c r="AP191" s="56"/>
    </row>
    <row r="192" spans="1:42" s="12" customFormat="1" ht="15.75" customHeight="1" outlineLevel="1" thickTop="1">
      <c r="A192" s="87" t="s">
        <v>123</v>
      </c>
      <c r="B192" s="58"/>
      <c r="C192" s="128">
        <f>'Planilha - Preços unit.e totais'!H252</f>
        <v>0</v>
      </c>
      <c r="D192" s="11" t="s">
        <v>645</v>
      </c>
      <c r="E192" s="93">
        <v>0.1</v>
      </c>
      <c r="F192" s="94"/>
      <c r="G192" s="93">
        <v>0.1</v>
      </c>
      <c r="H192" s="94"/>
      <c r="I192" s="93">
        <v>0.1</v>
      </c>
      <c r="J192" s="94"/>
      <c r="K192" s="93">
        <v>0.1</v>
      </c>
      <c r="L192" s="94"/>
      <c r="M192" s="93">
        <v>0.1</v>
      </c>
      <c r="N192" s="94"/>
      <c r="O192" s="93">
        <v>0.1</v>
      </c>
      <c r="P192" s="94"/>
      <c r="Q192" s="93">
        <v>0.1</v>
      </c>
      <c r="R192" s="94"/>
      <c r="S192" s="93">
        <v>0.1</v>
      </c>
      <c r="T192" s="94"/>
      <c r="U192" s="93">
        <v>0.1</v>
      </c>
      <c r="V192" s="94"/>
      <c r="W192" s="93">
        <v>0.1</v>
      </c>
      <c r="X192" s="94"/>
      <c r="Y192" s="73"/>
      <c r="Z192" s="263"/>
      <c r="AA192" s="263"/>
      <c r="AB192" s="263"/>
      <c r="AC192" s="263"/>
      <c r="AD192" s="263"/>
      <c r="AE192" s="263"/>
      <c r="AF192" s="263"/>
      <c r="AG192" s="263"/>
      <c r="AH192" s="263"/>
      <c r="AI192" s="263"/>
      <c r="AJ192" s="263"/>
      <c r="AK192" s="263"/>
      <c r="AL192" s="263"/>
      <c r="AM192" s="56"/>
      <c r="AN192" s="56"/>
      <c r="AO192" s="56"/>
      <c r="AP192" s="56"/>
    </row>
    <row r="193" spans="1:42" s="12" customFormat="1" ht="15" customHeight="1" outlineLevel="1">
      <c r="A193" s="88"/>
      <c r="B193" s="59" t="s">
        <v>677</v>
      </c>
      <c r="C193" s="129"/>
      <c r="D193" s="13" t="s">
        <v>646</v>
      </c>
      <c r="E193" s="17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23"/>
      <c r="Q193" s="14"/>
      <c r="R193" s="23"/>
      <c r="S193" s="14"/>
      <c r="T193" s="23"/>
      <c r="U193" s="14"/>
      <c r="V193" s="23"/>
      <c r="W193" s="14"/>
      <c r="X193" s="23"/>
      <c r="Y193" s="74"/>
      <c r="Z193" s="263"/>
      <c r="AA193" s="263"/>
      <c r="AB193" s="263"/>
      <c r="AC193" s="263"/>
      <c r="AD193" s="263"/>
      <c r="AE193" s="263"/>
      <c r="AF193" s="263"/>
      <c r="AG193" s="263"/>
      <c r="AH193" s="263"/>
      <c r="AI193" s="263"/>
      <c r="AJ193" s="263"/>
      <c r="AK193" s="263"/>
      <c r="AL193" s="263"/>
      <c r="AM193" s="56"/>
      <c r="AN193" s="56"/>
      <c r="AO193" s="56"/>
      <c r="AP193" s="56"/>
    </row>
    <row r="194" spans="1:42" s="12" customFormat="1" ht="15.75" customHeight="1" outlineLevel="1" thickBot="1">
      <c r="A194" s="89"/>
      <c r="B194" s="60">
        <v>0</v>
      </c>
      <c r="C194" s="130"/>
      <c r="D194" s="16" t="s">
        <v>647</v>
      </c>
      <c r="E194" s="112">
        <f>E192*C192</f>
        <v>0</v>
      </c>
      <c r="F194" s="113"/>
      <c r="G194" s="112">
        <f>G192*C192</f>
        <v>0</v>
      </c>
      <c r="H194" s="113"/>
      <c r="I194" s="112">
        <f>I192*C192</f>
        <v>0</v>
      </c>
      <c r="J194" s="113"/>
      <c r="K194" s="112">
        <f>K192*C192</f>
        <v>0</v>
      </c>
      <c r="L194" s="113"/>
      <c r="M194" s="112">
        <f>M192*C192</f>
        <v>0</v>
      </c>
      <c r="N194" s="113"/>
      <c r="O194" s="112">
        <f>O192*C192</f>
        <v>0</v>
      </c>
      <c r="P194" s="113"/>
      <c r="Q194" s="112">
        <f>Q192*C192</f>
        <v>0</v>
      </c>
      <c r="R194" s="113"/>
      <c r="S194" s="112">
        <f>S192*C192</f>
        <v>0</v>
      </c>
      <c r="T194" s="113"/>
      <c r="U194" s="112">
        <f>U192*C192</f>
        <v>0</v>
      </c>
      <c r="V194" s="113"/>
      <c r="W194" s="112">
        <f>W192*C192</f>
        <v>0</v>
      </c>
      <c r="X194" s="113"/>
      <c r="Y194" s="75"/>
      <c r="Z194" s="263"/>
      <c r="AA194" s="263"/>
      <c r="AB194" s="263"/>
      <c r="AC194" s="263"/>
      <c r="AD194" s="263"/>
      <c r="AE194" s="263"/>
      <c r="AF194" s="263"/>
      <c r="AG194" s="263"/>
      <c r="AH194" s="263"/>
      <c r="AI194" s="263"/>
      <c r="AJ194" s="263"/>
      <c r="AK194" s="263"/>
      <c r="AL194" s="263"/>
      <c r="AM194" s="56"/>
      <c r="AN194" s="56"/>
      <c r="AO194" s="56"/>
      <c r="AP194" s="56"/>
    </row>
    <row r="195" spans="1:42" s="12" customFormat="1" ht="15.75" customHeight="1" outlineLevel="1" thickTop="1">
      <c r="A195" s="87" t="s">
        <v>676</v>
      </c>
      <c r="B195" s="58"/>
      <c r="C195" s="128">
        <f>'Planilha - Preços unit.e totais'!H257</f>
        <v>0</v>
      </c>
      <c r="D195" s="61" t="s">
        <v>645</v>
      </c>
      <c r="E195" s="95">
        <v>0</v>
      </c>
      <c r="F195" s="96"/>
      <c r="G195" s="95">
        <v>0</v>
      </c>
      <c r="H195" s="96"/>
      <c r="I195" s="95">
        <v>0.5</v>
      </c>
      <c r="J195" s="96"/>
      <c r="K195" s="95">
        <v>0.5</v>
      </c>
      <c r="L195" s="96"/>
      <c r="M195" s="95">
        <v>0</v>
      </c>
      <c r="N195" s="96"/>
      <c r="O195" s="95">
        <v>0</v>
      </c>
      <c r="P195" s="96"/>
      <c r="Q195" s="95">
        <v>0</v>
      </c>
      <c r="R195" s="96"/>
      <c r="S195" s="95">
        <v>0</v>
      </c>
      <c r="T195" s="96"/>
      <c r="U195" s="95">
        <v>0</v>
      </c>
      <c r="V195" s="96"/>
      <c r="W195" s="95">
        <v>0</v>
      </c>
      <c r="X195" s="96"/>
      <c r="Y195" s="76"/>
      <c r="Z195" s="263"/>
      <c r="AA195" s="263"/>
      <c r="AB195" s="263"/>
      <c r="AC195" s="263"/>
      <c r="AD195" s="263"/>
      <c r="AE195" s="263"/>
      <c r="AF195" s="263"/>
      <c r="AG195" s="263"/>
      <c r="AH195" s="263"/>
      <c r="AI195" s="263"/>
      <c r="AJ195" s="263"/>
      <c r="AK195" s="263"/>
      <c r="AL195" s="263"/>
      <c r="AM195" s="56"/>
      <c r="AN195" s="56"/>
      <c r="AO195" s="56"/>
      <c r="AP195" s="56"/>
    </row>
    <row r="196" spans="1:42" s="12" customFormat="1" ht="15.75" customHeight="1" outlineLevel="1">
      <c r="A196" s="88"/>
      <c r="B196" s="59" t="s">
        <v>678</v>
      </c>
      <c r="C196" s="129"/>
      <c r="D196" s="7" t="s">
        <v>646</v>
      </c>
      <c r="E196" s="22"/>
      <c r="F196" s="21"/>
      <c r="G196" s="22"/>
      <c r="H196" s="21"/>
      <c r="I196" s="17"/>
      <c r="J196" s="14"/>
      <c r="K196" s="14"/>
      <c r="L196" s="14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76"/>
      <c r="Z196" s="263"/>
      <c r="AA196" s="263"/>
      <c r="AB196" s="263"/>
      <c r="AC196" s="263"/>
      <c r="AD196" s="263"/>
      <c r="AE196" s="263"/>
      <c r="AF196" s="263"/>
      <c r="AG196" s="263"/>
      <c r="AH196" s="263"/>
      <c r="AI196" s="263"/>
      <c r="AJ196" s="263"/>
      <c r="AK196" s="263"/>
      <c r="AL196" s="263"/>
      <c r="AM196" s="56"/>
      <c r="AN196" s="56"/>
      <c r="AO196" s="56"/>
      <c r="AP196" s="56"/>
    </row>
    <row r="197" spans="1:42" s="12" customFormat="1" ht="15.75" customHeight="1" outlineLevel="1" thickBot="1">
      <c r="A197" s="89"/>
      <c r="B197" s="60"/>
      <c r="C197" s="130"/>
      <c r="D197" s="10" t="s">
        <v>647</v>
      </c>
      <c r="E197" s="101">
        <v>0</v>
      </c>
      <c r="F197" s="102"/>
      <c r="G197" s="101">
        <v>0</v>
      </c>
      <c r="H197" s="102"/>
      <c r="I197" s="101">
        <f>I195*C195</f>
        <v>0</v>
      </c>
      <c r="J197" s="102"/>
      <c r="K197" s="101">
        <f>K195*C195</f>
        <v>0</v>
      </c>
      <c r="L197" s="102"/>
      <c r="M197" s="101">
        <v>0</v>
      </c>
      <c r="N197" s="102"/>
      <c r="O197" s="101">
        <v>0</v>
      </c>
      <c r="P197" s="102"/>
      <c r="Q197" s="101">
        <v>0</v>
      </c>
      <c r="R197" s="102"/>
      <c r="S197" s="101">
        <v>0</v>
      </c>
      <c r="T197" s="102"/>
      <c r="U197" s="101">
        <v>0</v>
      </c>
      <c r="V197" s="102"/>
      <c r="W197" s="101">
        <v>0</v>
      </c>
      <c r="X197" s="102"/>
      <c r="Y197" s="76"/>
      <c r="Z197" s="263"/>
      <c r="AA197" s="263"/>
      <c r="AB197" s="263"/>
      <c r="AC197" s="263"/>
      <c r="AD197" s="263"/>
      <c r="AE197" s="263"/>
      <c r="AF197" s="263"/>
      <c r="AG197" s="263"/>
      <c r="AH197" s="263"/>
      <c r="AI197" s="263"/>
      <c r="AJ197" s="263"/>
      <c r="AK197" s="263"/>
      <c r="AL197" s="263"/>
      <c r="AM197" s="56"/>
      <c r="AN197" s="56"/>
      <c r="AO197" s="56"/>
      <c r="AP197" s="56"/>
    </row>
    <row r="198" spans="1:42" s="12" customFormat="1" ht="15.75" customHeight="1" outlineLevel="1" thickTop="1">
      <c r="A198" s="87" t="s">
        <v>676</v>
      </c>
      <c r="B198" s="58"/>
      <c r="C198" s="128">
        <f>'Planilha - Preços unit.e totais'!H261</f>
        <v>0</v>
      </c>
      <c r="D198" s="13" t="s">
        <v>645</v>
      </c>
      <c r="E198" s="93">
        <v>0.1</v>
      </c>
      <c r="F198" s="94"/>
      <c r="G198" s="93">
        <v>0.1</v>
      </c>
      <c r="H198" s="94"/>
      <c r="I198" s="93">
        <v>0.1</v>
      </c>
      <c r="J198" s="94"/>
      <c r="K198" s="93">
        <v>0.1</v>
      </c>
      <c r="L198" s="94"/>
      <c r="M198" s="93">
        <v>0.1</v>
      </c>
      <c r="N198" s="94"/>
      <c r="O198" s="93">
        <v>0.1</v>
      </c>
      <c r="P198" s="94"/>
      <c r="Q198" s="93">
        <v>0.1</v>
      </c>
      <c r="R198" s="94"/>
      <c r="S198" s="93">
        <v>0.1</v>
      </c>
      <c r="T198" s="94"/>
      <c r="U198" s="93">
        <v>0.1</v>
      </c>
      <c r="V198" s="94"/>
      <c r="W198" s="93">
        <v>0.1</v>
      </c>
      <c r="X198" s="94"/>
      <c r="Y198" s="73"/>
      <c r="Z198" s="263"/>
      <c r="AA198" s="263"/>
      <c r="AB198" s="263"/>
      <c r="AC198" s="263"/>
      <c r="AD198" s="263"/>
      <c r="AE198" s="263"/>
      <c r="AF198" s="263"/>
      <c r="AG198" s="263"/>
      <c r="AH198" s="263"/>
      <c r="AI198" s="263"/>
      <c r="AJ198" s="263"/>
      <c r="AK198" s="263"/>
      <c r="AL198" s="263"/>
      <c r="AM198" s="56"/>
      <c r="AN198" s="56"/>
      <c r="AO198" s="56"/>
      <c r="AP198" s="56"/>
    </row>
    <row r="199" spans="1:42" s="12" customFormat="1" ht="15" customHeight="1" outlineLevel="1">
      <c r="A199" s="88"/>
      <c r="B199" s="59" t="s">
        <v>124</v>
      </c>
      <c r="C199" s="129"/>
      <c r="D199" s="13" t="s">
        <v>646</v>
      </c>
      <c r="E199" s="17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23"/>
      <c r="Q199" s="14"/>
      <c r="R199" s="23"/>
      <c r="S199" s="14"/>
      <c r="T199" s="23"/>
      <c r="U199" s="14"/>
      <c r="V199" s="23"/>
      <c r="W199" s="14"/>
      <c r="X199" s="23"/>
      <c r="Y199" s="74"/>
      <c r="Z199" s="263"/>
      <c r="AA199" s="263"/>
      <c r="AB199" s="263"/>
      <c r="AC199" s="263"/>
      <c r="AD199" s="263"/>
      <c r="AE199" s="263"/>
      <c r="AF199" s="263"/>
      <c r="AG199" s="263"/>
      <c r="AH199" s="263"/>
      <c r="AI199" s="263"/>
      <c r="AJ199" s="263"/>
      <c r="AK199" s="263"/>
      <c r="AL199" s="263"/>
      <c r="AM199" s="56"/>
      <c r="AN199" s="56"/>
      <c r="AO199" s="56"/>
      <c r="AP199" s="56"/>
    </row>
    <row r="200" spans="1:42" s="12" customFormat="1" ht="15.75" customHeight="1" outlineLevel="1" thickBot="1">
      <c r="A200" s="89"/>
      <c r="B200" s="60">
        <v>0</v>
      </c>
      <c r="C200" s="130"/>
      <c r="D200" s="16" t="s">
        <v>647</v>
      </c>
      <c r="E200" s="112">
        <f>E198*C198</f>
        <v>0</v>
      </c>
      <c r="F200" s="113"/>
      <c r="G200" s="112">
        <f>G198*C198</f>
        <v>0</v>
      </c>
      <c r="H200" s="113"/>
      <c r="I200" s="112">
        <f>I198*C198</f>
        <v>0</v>
      </c>
      <c r="J200" s="113"/>
      <c r="K200" s="112">
        <f>K198*C198</f>
        <v>0</v>
      </c>
      <c r="L200" s="113"/>
      <c r="M200" s="112">
        <f>M198*C198</f>
        <v>0</v>
      </c>
      <c r="N200" s="113"/>
      <c r="O200" s="112">
        <f>O198*C198</f>
        <v>0</v>
      </c>
      <c r="P200" s="113"/>
      <c r="Q200" s="112">
        <f>Q198*C198</f>
        <v>0</v>
      </c>
      <c r="R200" s="113"/>
      <c r="S200" s="112">
        <f>S198*C198</f>
        <v>0</v>
      </c>
      <c r="T200" s="113"/>
      <c r="U200" s="112">
        <f>U198*C198</f>
        <v>0</v>
      </c>
      <c r="V200" s="113"/>
      <c r="W200" s="112">
        <f>W198*C198</f>
        <v>0</v>
      </c>
      <c r="X200" s="113"/>
      <c r="Y200" s="75"/>
      <c r="Z200" s="263"/>
      <c r="AA200" s="263"/>
      <c r="AB200" s="263"/>
      <c r="AC200" s="263"/>
      <c r="AD200" s="263"/>
      <c r="AE200" s="263"/>
      <c r="AF200" s="263"/>
      <c r="AG200" s="263"/>
      <c r="AH200" s="263"/>
      <c r="AI200" s="263"/>
      <c r="AJ200" s="263"/>
      <c r="AK200" s="263"/>
      <c r="AL200" s="263"/>
      <c r="AM200" s="56"/>
      <c r="AN200" s="56"/>
      <c r="AO200" s="56"/>
      <c r="AP200" s="56"/>
    </row>
    <row r="201" spans="1:42" s="5" customFormat="1" ht="15.75" customHeight="1" thickTop="1">
      <c r="A201" s="114" t="s">
        <v>125</v>
      </c>
      <c r="B201" s="3"/>
      <c r="C201" s="133">
        <f>'Planilha - Preços unit.e totais'!H266</f>
        <v>0</v>
      </c>
      <c r="D201" s="7" t="s">
        <v>645</v>
      </c>
      <c r="E201" s="95">
        <f>+E204</f>
        <v>0</v>
      </c>
      <c r="F201" s="212"/>
      <c r="G201" s="95">
        <v>0</v>
      </c>
      <c r="H201" s="212"/>
      <c r="I201" s="95">
        <v>0</v>
      </c>
      <c r="J201" s="212"/>
      <c r="K201" s="95">
        <v>0</v>
      </c>
      <c r="L201" s="212"/>
      <c r="M201" s="95">
        <v>0</v>
      </c>
      <c r="N201" s="212"/>
      <c r="O201" s="95">
        <v>0</v>
      </c>
      <c r="P201" s="212"/>
      <c r="Q201" s="95">
        <v>0</v>
      </c>
      <c r="R201" s="212"/>
      <c r="S201" s="95">
        <v>0</v>
      </c>
      <c r="T201" s="212"/>
      <c r="U201" s="95">
        <v>0</v>
      </c>
      <c r="V201" s="212"/>
      <c r="W201" s="95" t="e">
        <f>W203/C201</f>
        <v>#DIV/0!</v>
      </c>
      <c r="X201" s="212"/>
      <c r="Y201" s="83" t="e">
        <f>C201/Y215</f>
        <v>#DIV/0!</v>
      </c>
      <c r="Z201" s="263"/>
      <c r="AA201" s="263"/>
      <c r="AB201" s="263"/>
      <c r="AC201" s="263"/>
      <c r="AD201" s="263"/>
      <c r="AE201" s="263"/>
      <c r="AF201" s="263"/>
      <c r="AG201" s="263"/>
      <c r="AH201" s="263"/>
      <c r="AI201" s="263"/>
      <c r="AJ201" s="263"/>
      <c r="AK201" s="263"/>
      <c r="AL201" s="263"/>
      <c r="AM201" s="56"/>
      <c r="AN201" s="56"/>
      <c r="AO201" s="56"/>
      <c r="AP201" s="56"/>
    </row>
    <row r="202" spans="1:42" s="5" customFormat="1" ht="12.75">
      <c r="A202" s="115"/>
      <c r="B202" s="6" t="s">
        <v>126</v>
      </c>
      <c r="C202" s="134"/>
      <c r="D202" s="7" t="s">
        <v>646</v>
      </c>
      <c r="E202" s="22"/>
      <c r="F202" s="21"/>
      <c r="G202" s="22"/>
      <c r="H202" s="21"/>
      <c r="I202" s="22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8"/>
      <c r="X202" s="8"/>
      <c r="Y202" s="210"/>
      <c r="Z202" s="263"/>
      <c r="AA202" s="263"/>
      <c r="AB202" s="263"/>
      <c r="AC202" s="263"/>
      <c r="AD202" s="263"/>
      <c r="AE202" s="263"/>
      <c r="AF202" s="263"/>
      <c r="AG202" s="263"/>
      <c r="AH202" s="263"/>
      <c r="AI202" s="263"/>
      <c r="AJ202" s="263"/>
      <c r="AK202" s="263"/>
      <c r="AL202" s="263"/>
      <c r="AM202" s="56"/>
      <c r="AN202" s="56"/>
      <c r="AO202" s="56"/>
      <c r="AP202" s="56"/>
    </row>
    <row r="203" spans="1:42" s="5" customFormat="1" ht="13.5" thickBot="1">
      <c r="A203" s="116"/>
      <c r="B203" s="9">
        <v>0</v>
      </c>
      <c r="C203" s="135"/>
      <c r="D203" s="10" t="s">
        <v>647</v>
      </c>
      <c r="E203" s="101">
        <f>+E206</f>
        <v>0</v>
      </c>
      <c r="F203" s="102"/>
      <c r="G203" s="101">
        <f>+G206</f>
        <v>0</v>
      </c>
      <c r="H203" s="102"/>
      <c r="I203" s="101">
        <f>+I206</f>
        <v>0</v>
      </c>
      <c r="J203" s="102"/>
      <c r="K203" s="101">
        <f>+K206</f>
        <v>0</v>
      </c>
      <c r="L203" s="102"/>
      <c r="M203" s="101">
        <f>+M206</f>
        <v>0</v>
      </c>
      <c r="N203" s="102"/>
      <c r="O203" s="101">
        <f>+O206</f>
        <v>0</v>
      </c>
      <c r="P203" s="102"/>
      <c r="Q203" s="101">
        <f>+Q206</f>
        <v>0</v>
      </c>
      <c r="R203" s="102"/>
      <c r="S203" s="101">
        <f>+S206</f>
        <v>0</v>
      </c>
      <c r="T203" s="102"/>
      <c r="U203" s="101">
        <f>+U206</f>
        <v>0</v>
      </c>
      <c r="V203" s="102"/>
      <c r="W203" s="99">
        <f>+W206</f>
        <v>0</v>
      </c>
      <c r="X203" s="100"/>
      <c r="Y203" s="211"/>
      <c r="Z203" s="263"/>
      <c r="AA203" s="263"/>
      <c r="AB203" s="263"/>
      <c r="AC203" s="263"/>
      <c r="AD203" s="263"/>
      <c r="AE203" s="263"/>
      <c r="AF203" s="263"/>
      <c r="AG203" s="263"/>
      <c r="AH203" s="263"/>
      <c r="AI203" s="263"/>
      <c r="AJ203" s="263"/>
      <c r="AK203" s="263"/>
      <c r="AL203" s="263"/>
      <c r="AM203" s="56"/>
      <c r="AN203" s="56"/>
      <c r="AO203" s="56"/>
      <c r="AP203" s="56"/>
    </row>
    <row r="204" spans="1:42" s="12" customFormat="1" ht="15.75" customHeight="1" outlineLevel="1" thickTop="1">
      <c r="A204" s="87" t="s">
        <v>127</v>
      </c>
      <c r="B204" s="58"/>
      <c r="C204" s="128">
        <f>'Planilha - Preços unit.e totais'!H267</f>
        <v>0</v>
      </c>
      <c r="D204" s="13" t="s">
        <v>645</v>
      </c>
      <c r="E204" s="95"/>
      <c r="F204" s="96"/>
      <c r="G204" s="95"/>
      <c r="H204" s="96"/>
      <c r="I204" s="95"/>
      <c r="J204" s="96"/>
      <c r="K204" s="95"/>
      <c r="L204" s="96"/>
      <c r="M204" s="95"/>
      <c r="N204" s="96"/>
      <c r="O204" s="95"/>
      <c r="P204" s="96"/>
      <c r="Q204" s="95"/>
      <c r="R204" s="96"/>
      <c r="S204" s="95"/>
      <c r="T204" s="96"/>
      <c r="U204" s="95"/>
      <c r="V204" s="96"/>
      <c r="W204" s="95">
        <v>1</v>
      </c>
      <c r="X204" s="96"/>
      <c r="Y204" s="73"/>
      <c r="Z204" s="263"/>
      <c r="AA204" s="263"/>
      <c r="AB204" s="263"/>
      <c r="AC204" s="263"/>
      <c r="AD204" s="263"/>
      <c r="AE204" s="263"/>
      <c r="AF204" s="263"/>
      <c r="AG204" s="263"/>
      <c r="AH204" s="263"/>
      <c r="AI204" s="263"/>
      <c r="AJ204" s="263"/>
      <c r="AK204" s="263"/>
      <c r="AL204" s="263"/>
      <c r="AM204" s="56"/>
      <c r="AN204" s="56"/>
      <c r="AO204" s="56"/>
      <c r="AP204" s="56"/>
    </row>
    <row r="205" spans="1:42" s="12" customFormat="1" ht="12.75" outlineLevel="1">
      <c r="A205" s="88"/>
      <c r="B205" s="59" t="s">
        <v>128</v>
      </c>
      <c r="C205" s="129"/>
      <c r="D205" s="13" t="s">
        <v>646</v>
      </c>
      <c r="E205" s="19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8"/>
      <c r="Q205" s="15"/>
      <c r="R205" s="18"/>
      <c r="S205" s="15"/>
      <c r="T205" s="18"/>
      <c r="U205" s="15"/>
      <c r="V205" s="18"/>
      <c r="W205" s="14"/>
      <c r="X205" s="23"/>
      <c r="Y205" s="74"/>
      <c r="Z205" s="263"/>
      <c r="AA205" s="263"/>
      <c r="AB205" s="263"/>
      <c r="AC205" s="263"/>
      <c r="AD205" s="263"/>
      <c r="AE205" s="263"/>
      <c r="AF205" s="263"/>
      <c r="AG205" s="263"/>
      <c r="AH205" s="263"/>
      <c r="AI205" s="263"/>
      <c r="AJ205" s="263"/>
      <c r="AK205" s="263"/>
      <c r="AL205" s="263"/>
      <c r="AM205" s="56"/>
      <c r="AN205" s="56"/>
      <c r="AO205" s="56"/>
      <c r="AP205" s="56"/>
    </row>
    <row r="206" spans="1:42" s="12" customFormat="1" ht="13.5" outlineLevel="1" thickBot="1">
      <c r="A206" s="89"/>
      <c r="B206" s="60">
        <v>0</v>
      </c>
      <c r="C206" s="130"/>
      <c r="D206" s="16" t="s">
        <v>647</v>
      </c>
      <c r="E206" s="112">
        <f>$Y206*E204</f>
        <v>0</v>
      </c>
      <c r="F206" s="113"/>
      <c r="G206" s="112">
        <f>$Y206*G204</f>
        <v>0</v>
      </c>
      <c r="H206" s="113"/>
      <c r="I206" s="112">
        <f>$Y206*I204</f>
        <v>0</v>
      </c>
      <c r="J206" s="113"/>
      <c r="K206" s="112">
        <f>$Y206*K204</f>
        <v>0</v>
      </c>
      <c r="L206" s="113"/>
      <c r="M206" s="112">
        <f>$Y206*M204</f>
        <v>0</v>
      </c>
      <c r="N206" s="113"/>
      <c r="O206" s="112">
        <f>$Y206*O204</f>
        <v>0</v>
      </c>
      <c r="P206" s="113"/>
      <c r="Q206" s="112">
        <f>$Y206*Q204</f>
        <v>0</v>
      </c>
      <c r="R206" s="113"/>
      <c r="S206" s="112">
        <f>$Y206*S204</f>
        <v>0</v>
      </c>
      <c r="T206" s="113"/>
      <c r="U206" s="112">
        <f>$Y206*U204</f>
        <v>0</v>
      </c>
      <c r="V206" s="113"/>
      <c r="W206" s="112">
        <f>W204*C204</f>
        <v>0</v>
      </c>
      <c r="X206" s="113"/>
      <c r="Y206" s="75"/>
      <c r="Z206" s="263"/>
      <c r="AA206" s="263"/>
      <c r="AB206" s="263"/>
      <c r="AC206" s="263"/>
      <c r="AD206" s="263"/>
      <c r="AE206" s="263"/>
      <c r="AF206" s="263"/>
      <c r="AG206" s="263"/>
      <c r="AH206" s="263"/>
      <c r="AI206" s="263"/>
      <c r="AJ206" s="263"/>
      <c r="AK206" s="263"/>
      <c r="AL206" s="263"/>
      <c r="AM206" s="56"/>
      <c r="AN206" s="56"/>
      <c r="AO206" s="56"/>
      <c r="AP206" s="56"/>
    </row>
    <row r="207" spans="1:42" s="5" customFormat="1" ht="15.75" customHeight="1" thickTop="1">
      <c r="A207" s="114" t="s">
        <v>129</v>
      </c>
      <c r="B207" s="3"/>
      <c r="C207" s="133">
        <f>'Planilha - Preços unit.e totais'!H270</f>
        <v>0</v>
      </c>
      <c r="D207" s="7" t="s">
        <v>645</v>
      </c>
      <c r="E207" s="95" t="e">
        <f>E209/C207</f>
        <v>#DIV/0!</v>
      </c>
      <c r="F207" s="96"/>
      <c r="G207" s="95" t="e">
        <f>G209/C207</f>
        <v>#DIV/0!</v>
      </c>
      <c r="H207" s="96"/>
      <c r="I207" s="95" t="e">
        <f>I209/C207</f>
        <v>#DIV/0!</v>
      </c>
      <c r="J207" s="96"/>
      <c r="K207" s="95" t="e">
        <f>K209/C207</f>
        <v>#DIV/0!</v>
      </c>
      <c r="L207" s="96"/>
      <c r="M207" s="95" t="e">
        <f>M209/C207</f>
        <v>#DIV/0!</v>
      </c>
      <c r="N207" s="96"/>
      <c r="O207" s="95" t="e">
        <f>O209/C207</f>
        <v>#DIV/0!</v>
      </c>
      <c r="P207" s="96"/>
      <c r="Q207" s="95" t="e">
        <f>Q209/C207</f>
        <v>#DIV/0!</v>
      </c>
      <c r="R207" s="96"/>
      <c r="S207" s="95" t="e">
        <f>S209/C207</f>
        <v>#DIV/0!</v>
      </c>
      <c r="T207" s="96"/>
      <c r="U207" s="95" t="e">
        <f>U209/C207</f>
        <v>#DIV/0!</v>
      </c>
      <c r="V207" s="96"/>
      <c r="W207" s="95" t="e">
        <f>W209/C207</f>
        <v>#DIV/0!</v>
      </c>
      <c r="X207" s="96"/>
      <c r="Y207" s="83" t="e">
        <f>C207/Y215</f>
        <v>#DIV/0!</v>
      </c>
      <c r="Z207" s="263"/>
      <c r="AA207" s="263"/>
      <c r="AB207" s="263"/>
      <c r="AC207" s="263"/>
      <c r="AD207" s="263"/>
      <c r="AE207" s="263"/>
      <c r="AF207" s="263"/>
      <c r="AG207" s="263"/>
      <c r="AH207" s="263"/>
      <c r="AI207" s="263"/>
      <c r="AJ207" s="263"/>
      <c r="AK207" s="263"/>
      <c r="AL207" s="263"/>
      <c r="AM207" s="56"/>
      <c r="AN207" s="56"/>
      <c r="AO207" s="56"/>
      <c r="AP207" s="56"/>
    </row>
    <row r="208" spans="1:42" s="5" customFormat="1" ht="12.75">
      <c r="A208" s="115"/>
      <c r="B208" s="6" t="s">
        <v>130</v>
      </c>
      <c r="C208" s="134"/>
      <c r="D208" s="7" t="s">
        <v>646</v>
      </c>
      <c r="E208" s="20"/>
      <c r="F208" s="8"/>
      <c r="G208" s="20"/>
      <c r="H208" s="8"/>
      <c r="I208" s="20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210"/>
      <c r="Z208" s="263"/>
      <c r="AA208" s="263"/>
      <c r="AB208" s="263"/>
      <c r="AC208" s="263"/>
      <c r="AD208" s="263"/>
      <c r="AE208" s="263"/>
      <c r="AF208" s="263"/>
      <c r="AG208" s="263"/>
      <c r="AH208" s="263"/>
      <c r="AI208" s="263"/>
      <c r="AJ208" s="263"/>
      <c r="AK208" s="263"/>
      <c r="AL208" s="263"/>
      <c r="AM208" s="56"/>
      <c r="AN208" s="56"/>
      <c r="AO208" s="56"/>
      <c r="AP208" s="56"/>
    </row>
    <row r="209" spans="1:42" s="5" customFormat="1" ht="13.5" thickBot="1">
      <c r="A209" s="116"/>
      <c r="B209" s="9">
        <v>0</v>
      </c>
      <c r="C209" s="135"/>
      <c r="D209" s="10" t="s">
        <v>647</v>
      </c>
      <c r="E209" s="99">
        <f>+E212</f>
        <v>0</v>
      </c>
      <c r="F209" s="100"/>
      <c r="G209" s="99">
        <f>+G212</f>
        <v>0</v>
      </c>
      <c r="H209" s="100"/>
      <c r="I209" s="99">
        <f>+I212</f>
        <v>0</v>
      </c>
      <c r="J209" s="100"/>
      <c r="K209" s="99">
        <f>+K212</f>
        <v>0</v>
      </c>
      <c r="L209" s="100"/>
      <c r="M209" s="99">
        <f>+M212</f>
        <v>0</v>
      </c>
      <c r="N209" s="100"/>
      <c r="O209" s="99">
        <f>+O212</f>
        <v>0</v>
      </c>
      <c r="P209" s="100"/>
      <c r="Q209" s="99">
        <f>+Q212</f>
        <v>0</v>
      </c>
      <c r="R209" s="100"/>
      <c r="S209" s="99">
        <f>+S212</f>
        <v>0</v>
      </c>
      <c r="T209" s="100"/>
      <c r="U209" s="99">
        <f>+U212</f>
        <v>0</v>
      </c>
      <c r="V209" s="100"/>
      <c r="W209" s="99">
        <f>+W212</f>
        <v>0</v>
      </c>
      <c r="X209" s="100"/>
      <c r="Y209" s="211"/>
      <c r="Z209" s="263"/>
      <c r="AA209" s="263"/>
      <c r="AB209" s="263"/>
      <c r="AC209" s="263"/>
      <c r="AD209" s="263"/>
      <c r="AE209" s="263"/>
      <c r="AF209" s="263"/>
      <c r="AG209" s="263"/>
      <c r="AH209" s="263"/>
      <c r="AI209" s="263"/>
      <c r="AJ209" s="263"/>
      <c r="AK209" s="263"/>
      <c r="AL209" s="263"/>
      <c r="AM209" s="56"/>
      <c r="AN209" s="56"/>
      <c r="AO209" s="56"/>
      <c r="AP209" s="56"/>
    </row>
    <row r="210" spans="1:42" s="12" customFormat="1" ht="15.75" customHeight="1" outlineLevel="1" thickTop="1">
      <c r="A210" s="87" t="s">
        <v>131</v>
      </c>
      <c r="B210" s="58"/>
      <c r="C210" s="128">
        <f>'Planilha - Preços unit.e totais'!H271</f>
        <v>0</v>
      </c>
      <c r="D210" s="13" t="s">
        <v>645</v>
      </c>
      <c r="E210" s="95">
        <v>0.1</v>
      </c>
      <c r="F210" s="96"/>
      <c r="G210" s="95">
        <v>0.1</v>
      </c>
      <c r="H210" s="96"/>
      <c r="I210" s="95">
        <v>0.1</v>
      </c>
      <c r="J210" s="96"/>
      <c r="K210" s="95">
        <v>0.1</v>
      </c>
      <c r="L210" s="96"/>
      <c r="M210" s="95">
        <v>0.1</v>
      </c>
      <c r="N210" s="96"/>
      <c r="O210" s="95">
        <v>0.1</v>
      </c>
      <c r="P210" s="96"/>
      <c r="Q210" s="95">
        <v>0.1</v>
      </c>
      <c r="R210" s="96"/>
      <c r="S210" s="95">
        <v>0.1</v>
      </c>
      <c r="T210" s="96"/>
      <c r="U210" s="95">
        <v>0.1</v>
      </c>
      <c r="V210" s="96"/>
      <c r="W210" s="95">
        <v>0.1</v>
      </c>
      <c r="X210" s="96"/>
      <c r="Y210" s="73"/>
      <c r="Z210" s="263"/>
      <c r="AA210" s="263"/>
      <c r="AB210" s="263"/>
      <c r="AC210" s="263"/>
      <c r="AD210" s="263"/>
      <c r="AE210" s="263"/>
      <c r="AF210" s="263"/>
      <c r="AG210" s="263"/>
      <c r="AH210" s="263"/>
      <c r="AI210" s="263"/>
      <c r="AJ210" s="263"/>
      <c r="AK210" s="263"/>
      <c r="AL210" s="263"/>
      <c r="AM210" s="56"/>
      <c r="AN210" s="56"/>
      <c r="AO210" s="56"/>
      <c r="AP210" s="56"/>
    </row>
    <row r="211" spans="1:42" s="12" customFormat="1" ht="12.75" outlineLevel="1">
      <c r="A211" s="88"/>
      <c r="B211" s="59" t="s">
        <v>132</v>
      </c>
      <c r="C211" s="129"/>
      <c r="D211" s="13" t="s">
        <v>646</v>
      </c>
      <c r="E211" s="17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23"/>
      <c r="Q211" s="14"/>
      <c r="R211" s="23"/>
      <c r="S211" s="14"/>
      <c r="T211" s="23"/>
      <c r="U211" s="14"/>
      <c r="V211" s="23"/>
      <c r="W211" s="14"/>
      <c r="X211" s="23"/>
      <c r="Y211" s="74"/>
      <c r="Z211" s="263"/>
      <c r="AA211" s="263"/>
      <c r="AB211" s="263"/>
      <c r="AC211" s="263"/>
      <c r="AD211" s="263"/>
      <c r="AE211" s="263"/>
      <c r="AF211" s="263"/>
      <c r="AG211" s="263"/>
      <c r="AH211" s="263"/>
      <c r="AI211" s="263"/>
      <c r="AJ211" s="263"/>
      <c r="AK211" s="263"/>
      <c r="AL211" s="263"/>
      <c r="AM211" s="56"/>
      <c r="AN211" s="56"/>
      <c r="AO211" s="56"/>
      <c r="AP211" s="56"/>
    </row>
    <row r="212" spans="1:42" s="12" customFormat="1" ht="13.5" outlineLevel="1" thickBot="1">
      <c r="A212" s="88"/>
      <c r="B212" s="59">
        <v>0</v>
      </c>
      <c r="C212" s="129"/>
      <c r="D212" s="16" t="s">
        <v>647</v>
      </c>
      <c r="E212" s="112">
        <f>E210*C210</f>
        <v>0</v>
      </c>
      <c r="F212" s="113"/>
      <c r="G212" s="112">
        <f>G210*C210</f>
        <v>0</v>
      </c>
      <c r="H212" s="113"/>
      <c r="I212" s="112">
        <f>I210*C210</f>
        <v>0</v>
      </c>
      <c r="J212" s="113"/>
      <c r="K212" s="112">
        <f>K210*C210</f>
        <v>0</v>
      </c>
      <c r="L212" s="113"/>
      <c r="M212" s="112">
        <f>M210*C210</f>
        <v>0</v>
      </c>
      <c r="N212" s="113"/>
      <c r="O212" s="112">
        <f>O210*C210</f>
        <v>0</v>
      </c>
      <c r="P212" s="113"/>
      <c r="Q212" s="112">
        <f>Q210*C210</f>
        <v>0</v>
      </c>
      <c r="R212" s="113"/>
      <c r="S212" s="112">
        <f>S210*C210</f>
        <v>0</v>
      </c>
      <c r="T212" s="113"/>
      <c r="U212" s="112">
        <f>U210*C210</f>
        <v>0</v>
      </c>
      <c r="V212" s="113"/>
      <c r="W212" s="112">
        <f>W210*C210</f>
        <v>0</v>
      </c>
      <c r="X212" s="113"/>
      <c r="Y212" s="75"/>
      <c r="Z212" s="263"/>
      <c r="AA212" s="263"/>
      <c r="AB212" s="263"/>
      <c r="AC212" s="263"/>
      <c r="AD212" s="263"/>
      <c r="AE212" s="263"/>
      <c r="AF212" s="263"/>
      <c r="AG212" s="263"/>
      <c r="AH212" s="263"/>
      <c r="AI212" s="263"/>
      <c r="AJ212" s="263"/>
      <c r="AK212" s="263"/>
      <c r="AL212" s="263"/>
      <c r="AM212" s="56"/>
      <c r="AN212" s="56"/>
      <c r="AO212" s="56"/>
      <c r="AP212" s="56"/>
    </row>
    <row r="213" spans="1:42" s="12" customFormat="1" ht="13.5" thickTop="1">
      <c r="A213" s="138" t="s">
        <v>648</v>
      </c>
      <c r="B213" s="139"/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40"/>
      <c r="Y213" s="27" t="s">
        <v>651</v>
      </c>
      <c r="Z213" s="263"/>
      <c r="AA213" s="263"/>
      <c r="AB213" s="263"/>
      <c r="AC213" s="263"/>
      <c r="AD213" s="263"/>
      <c r="AE213" s="263"/>
      <c r="AF213" s="263"/>
      <c r="AG213" s="263"/>
      <c r="AH213" s="263"/>
      <c r="AI213" s="263"/>
      <c r="AJ213" s="263"/>
      <c r="AK213" s="263"/>
      <c r="AL213" s="263"/>
      <c r="AM213" s="56"/>
      <c r="AN213" s="56"/>
      <c r="AO213" s="56"/>
      <c r="AP213" s="56"/>
    </row>
    <row r="214" spans="1:42" s="12" customFormat="1" ht="21.75" customHeight="1" thickBot="1">
      <c r="A214" s="141"/>
      <c r="B214" s="142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3"/>
      <c r="Y214" s="35" t="s">
        <v>652</v>
      </c>
      <c r="Z214" s="263"/>
      <c r="AA214" s="263"/>
      <c r="AB214" s="263"/>
      <c r="AC214" s="263"/>
      <c r="AD214" s="263"/>
      <c r="AE214" s="263"/>
      <c r="AF214" s="263"/>
      <c r="AG214" s="263"/>
      <c r="AH214" s="263"/>
      <c r="AI214" s="263"/>
      <c r="AJ214" s="263"/>
      <c r="AK214" s="263"/>
      <c r="AL214" s="263"/>
      <c r="AM214" s="56"/>
      <c r="AN214" s="56"/>
      <c r="AO214" s="56"/>
      <c r="AP214" s="56"/>
    </row>
    <row r="215" spans="1:42" s="12" customFormat="1" ht="15.75" customHeight="1" thickTop="1">
      <c r="A215" s="144" t="s">
        <v>755</v>
      </c>
      <c r="B215" s="145"/>
      <c r="C215" s="28"/>
      <c r="D215" s="29"/>
      <c r="E215" s="136">
        <f>SUM(E14,E29,E35,E47,E53,E59,E65,E80,E92,E98,E104,E110,E119,E134,E170,E179,E191,E203,E209)</f>
        <v>0</v>
      </c>
      <c r="F215" s="137"/>
      <c r="G215" s="136">
        <f>SUM(G14,G29,G35,G47,G53,G59,G65,G80,G92,G98,G104,G110,G119,G134,G170,G179,G191,G203,G209)</f>
        <v>0</v>
      </c>
      <c r="H215" s="137"/>
      <c r="I215" s="136">
        <f>SUM(I14,I29,I35,I47,I53,I59,I65,I80,I92,I98,I104,I110,I119,I134,I170,I179,I191,I203,I209)</f>
        <v>0</v>
      </c>
      <c r="J215" s="137"/>
      <c r="K215" s="136">
        <f>SUM(K14,K29,K35,K47,K53,K59,K65,K80,K92,K98,K104,K110,K119,K134,K170,K179,K191,K203,K209)</f>
        <v>0</v>
      </c>
      <c r="L215" s="137"/>
      <c r="M215" s="136">
        <f>SUM(M14,M29,M35,M47,M53,M59,M65,M80,M92,M98,M104,M110,M119,M134,M170,M179,M191,M203,M209)</f>
        <v>0</v>
      </c>
      <c r="N215" s="137"/>
      <c r="O215" s="136">
        <f>SUM(O14,O29,O35,O47,O53,O59,O65,O80,O92,O98,O104,O110,O119,O134,O170,O179,O191,O203,O209)</f>
        <v>0</v>
      </c>
      <c r="P215" s="137"/>
      <c r="Q215" s="136">
        <f>SUM(Q14,Q29,Q35,Q47,Q53,Q59,Q65,Q80,Q92,Q98,Q104,Q110,Q119,Q134,Q170,Q179,Q191,Q203,Q209)</f>
        <v>0</v>
      </c>
      <c r="R215" s="137"/>
      <c r="S215" s="136">
        <f>SUM(S14,S29,S35,S47,S53,S59,S65,S80,S92,S98,S104,S110,S119,S134,S170,S179,S191,S203,S209)</f>
        <v>0</v>
      </c>
      <c r="T215" s="137"/>
      <c r="U215" s="136">
        <f>SUM(U14,U29,U35,U47,U53,U59,U65,U80,U92,U98,U104,U110,U119,U134,U170,U179,U191,U203,U209)</f>
        <v>0</v>
      </c>
      <c r="V215" s="137"/>
      <c r="W215" s="136">
        <f>SUM(W14,W29,W35,W47,W53,W59,W65,W80,W92,W98,W104,W110,W119,W134,W170,W179,W191,W203,W209)</f>
        <v>0</v>
      </c>
      <c r="X215" s="137"/>
      <c r="Y215" s="30">
        <f>SUM(E215:X215)</f>
        <v>0</v>
      </c>
      <c r="Z215" s="263"/>
      <c r="AA215" s="263"/>
      <c r="AB215" s="263"/>
      <c r="AC215" s="263"/>
      <c r="AD215" s="263"/>
      <c r="AE215" s="263"/>
      <c r="AF215" s="263"/>
      <c r="AG215" s="263"/>
      <c r="AH215" s="263"/>
      <c r="AI215" s="263"/>
      <c r="AJ215" s="263"/>
      <c r="AK215" s="263"/>
      <c r="AL215" s="263"/>
      <c r="AM215" s="56"/>
      <c r="AN215" s="56"/>
      <c r="AO215" s="56"/>
      <c r="AP215" s="56"/>
    </row>
    <row r="216" spans="1:42" s="12" customFormat="1" ht="15" customHeight="1">
      <c r="A216" s="154" t="s">
        <v>756</v>
      </c>
      <c r="B216" s="155"/>
      <c r="C216" s="31"/>
      <c r="D216" s="32">
        <v>0.25</v>
      </c>
      <c r="E216" s="152">
        <f>+E215*$D$216</f>
        <v>0</v>
      </c>
      <c r="F216" s="153"/>
      <c r="G216" s="152">
        <f>+G215*$D$216</f>
        <v>0</v>
      </c>
      <c r="H216" s="153"/>
      <c r="I216" s="152">
        <f>+I215*$D$216</f>
        <v>0</v>
      </c>
      <c r="J216" s="153"/>
      <c r="K216" s="152">
        <f>+K215*$D$216</f>
        <v>0</v>
      </c>
      <c r="L216" s="153"/>
      <c r="M216" s="152">
        <f>+M215*$D$216</f>
        <v>0</v>
      </c>
      <c r="N216" s="153"/>
      <c r="O216" s="152">
        <f>+O215*$D$216</f>
        <v>0</v>
      </c>
      <c r="P216" s="153"/>
      <c r="Q216" s="152">
        <f>+Q215*$D$216</f>
        <v>0</v>
      </c>
      <c r="R216" s="153"/>
      <c r="S216" s="152">
        <f>+S215*$D$216</f>
        <v>0</v>
      </c>
      <c r="T216" s="153"/>
      <c r="U216" s="152">
        <f>+U215*$D$216</f>
        <v>0</v>
      </c>
      <c r="V216" s="153"/>
      <c r="W216" s="152">
        <f>+W215*$D$216</f>
        <v>0</v>
      </c>
      <c r="X216" s="153"/>
      <c r="Y216" s="30">
        <f>SUM(E216:X216)</f>
        <v>0</v>
      </c>
      <c r="Z216" s="263"/>
      <c r="AA216" s="263"/>
      <c r="AB216" s="263"/>
      <c r="AC216" s="263"/>
      <c r="AD216" s="263"/>
      <c r="AE216" s="263"/>
      <c r="AF216" s="263"/>
      <c r="AG216" s="263"/>
      <c r="AH216" s="263"/>
      <c r="AI216" s="263"/>
      <c r="AJ216" s="263"/>
      <c r="AK216" s="263"/>
      <c r="AL216" s="263"/>
      <c r="AM216" s="56"/>
      <c r="AN216" s="56"/>
      <c r="AO216" s="56"/>
      <c r="AP216" s="56"/>
    </row>
    <row r="217" spans="1:42" s="12" customFormat="1" ht="15" customHeight="1">
      <c r="A217" s="154" t="s">
        <v>757</v>
      </c>
      <c r="B217" s="155"/>
      <c r="C217" s="31"/>
      <c r="D217" s="33"/>
      <c r="E217" s="152">
        <f>+E216+E215</f>
        <v>0</v>
      </c>
      <c r="F217" s="153"/>
      <c r="G217" s="152">
        <f>+G216+G215</f>
        <v>0</v>
      </c>
      <c r="H217" s="153"/>
      <c r="I217" s="152">
        <f>+I216+I215</f>
        <v>0</v>
      </c>
      <c r="J217" s="153"/>
      <c r="K217" s="152">
        <f>+K216+K215</f>
        <v>0</v>
      </c>
      <c r="L217" s="153"/>
      <c r="M217" s="152">
        <f>+M216+M215</f>
        <v>0</v>
      </c>
      <c r="N217" s="153"/>
      <c r="O217" s="152">
        <f>+O216+O215</f>
        <v>0</v>
      </c>
      <c r="P217" s="153"/>
      <c r="Q217" s="152">
        <f>+Q216+Q215</f>
        <v>0</v>
      </c>
      <c r="R217" s="153"/>
      <c r="S217" s="152">
        <f>+S216+S215</f>
        <v>0</v>
      </c>
      <c r="T217" s="153"/>
      <c r="U217" s="152">
        <f>+U216+U215</f>
        <v>0</v>
      </c>
      <c r="V217" s="153"/>
      <c r="W217" s="152">
        <f>+W216+W215</f>
        <v>0</v>
      </c>
      <c r="X217" s="153"/>
      <c r="Y217" s="30">
        <f>SUM(E217:X217)</f>
        <v>0</v>
      </c>
      <c r="Z217" s="263"/>
      <c r="AA217" s="263"/>
      <c r="AB217" s="263"/>
      <c r="AC217" s="263"/>
      <c r="AD217" s="263"/>
      <c r="AE217" s="263"/>
      <c r="AF217" s="263"/>
      <c r="AG217" s="263"/>
      <c r="AH217" s="263"/>
      <c r="AI217" s="263"/>
      <c r="AJ217" s="263"/>
      <c r="AK217" s="263"/>
      <c r="AL217" s="263"/>
    </row>
    <row r="218" spans="1:42" s="12" customFormat="1" ht="15" customHeight="1">
      <c r="A218" s="146" t="s">
        <v>758</v>
      </c>
      <c r="B218" s="147"/>
      <c r="C218" s="63"/>
      <c r="D218" s="64"/>
      <c r="E218" s="150">
        <f>+E217</f>
        <v>0</v>
      </c>
      <c r="F218" s="151"/>
      <c r="G218" s="150">
        <f>+E218+G217</f>
        <v>0</v>
      </c>
      <c r="H218" s="151"/>
      <c r="I218" s="150">
        <f>+G218+I217</f>
        <v>0</v>
      </c>
      <c r="J218" s="151"/>
      <c r="K218" s="150">
        <f>+I218+K217</f>
        <v>0</v>
      </c>
      <c r="L218" s="151"/>
      <c r="M218" s="150">
        <f>+K218+M217</f>
        <v>0</v>
      </c>
      <c r="N218" s="151"/>
      <c r="O218" s="150">
        <f>+M218+O217</f>
        <v>0</v>
      </c>
      <c r="P218" s="151"/>
      <c r="Q218" s="150">
        <f>+O218+Q217</f>
        <v>0</v>
      </c>
      <c r="R218" s="151"/>
      <c r="S218" s="150">
        <f>+Q218+S217</f>
        <v>0</v>
      </c>
      <c r="T218" s="151"/>
      <c r="U218" s="150">
        <f>+S218+U217</f>
        <v>0</v>
      </c>
      <c r="V218" s="151"/>
      <c r="W218" s="150">
        <f>+U218+W217</f>
        <v>0</v>
      </c>
      <c r="X218" s="151"/>
      <c r="Y218" s="65"/>
      <c r="Z218" s="263"/>
      <c r="AA218" s="263"/>
      <c r="AB218" s="263"/>
      <c r="AC218" s="263"/>
      <c r="AD218" s="263"/>
      <c r="AE218" s="263"/>
      <c r="AF218" s="263"/>
      <c r="AG218" s="263"/>
      <c r="AH218" s="263"/>
      <c r="AI218" s="263"/>
      <c r="AJ218" s="263"/>
      <c r="AK218" s="263"/>
      <c r="AL218" s="263"/>
    </row>
    <row r="219" spans="1:42" s="12" customFormat="1" ht="15" customHeight="1">
      <c r="A219" s="146" t="s">
        <v>759</v>
      </c>
      <c r="B219" s="147"/>
      <c r="C219" s="63"/>
      <c r="D219" s="64"/>
      <c r="E219" s="148" t="e">
        <f>E215/Y215</f>
        <v>#DIV/0!</v>
      </c>
      <c r="F219" s="149"/>
      <c r="G219" s="148" t="e">
        <f>G215/Y215</f>
        <v>#DIV/0!</v>
      </c>
      <c r="H219" s="149"/>
      <c r="I219" s="148" t="e">
        <f>I215/Y215</f>
        <v>#DIV/0!</v>
      </c>
      <c r="J219" s="149"/>
      <c r="K219" s="148" t="e">
        <f>K215/Y215</f>
        <v>#DIV/0!</v>
      </c>
      <c r="L219" s="149"/>
      <c r="M219" s="148" t="e">
        <f>M215/Y215</f>
        <v>#DIV/0!</v>
      </c>
      <c r="N219" s="149"/>
      <c r="O219" s="148" t="e">
        <f>O215/Y215</f>
        <v>#DIV/0!</v>
      </c>
      <c r="P219" s="149"/>
      <c r="Q219" s="148" t="e">
        <f>Q215/Y215</f>
        <v>#DIV/0!</v>
      </c>
      <c r="R219" s="149"/>
      <c r="S219" s="148" t="e">
        <f>S215/Y215</f>
        <v>#DIV/0!</v>
      </c>
      <c r="T219" s="149"/>
      <c r="U219" s="148" t="e">
        <f>U215/Y215</f>
        <v>#DIV/0!</v>
      </c>
      <c r="V219" s="149"/>
      <c r="W219" s="148" t="e">
        <f>W215/Y215</f>
        <v>#DIV/0!</v>
      </c>
      <c r="X219" s="149"/>
      <c r="Y219" s="70" t="e">
        <f>SUM(E219:X219)</f>
        <v>#DIV/0!</v>
      </c>
      <c r="Z219" s="263"/>
      <c r="AA219" s="263"/>
      <c r="AB219" s="263"/>
      <c r="AC219" s="263"/>
      <c r="AD219" s="263"/>
      <c r="AE219" s="263"/>
      <c r="AF219" s="263"/>
      <c r="AG219" s="263"/>
      <c r="AH219" s="263"/>
      <c r="AI219" s="263"/>
      <c r="AJ219" s="263"/>
      <c r="AK219" s="263"/>
      <c r="AL219" s="263"/>
    </row>
    <row r="220" spans="1:42" s="12" customFormat="1" ht="15" customHeight="1">
      <c r="A220" s="146" t="s">
        <v>760</v>
      </c>
      <c r="B220" s="147"/>
      <c r="C220" s="63"/>
      <c r="D220" s="64"/>
      <c r="E220" s="148" t="e">
        <f>E219</f>
        <v>#DIV/0!</v>
      </c>
      <c r="F220" s="149"/>
      <c r="G220" s="148" t="e">
        <f>E220+G219</f>
        <v>#DIV/0!</v>
      </c>
      <c r="H220" s="149"/>
      <c r="I220" s="148" t="e">
        <f>G220+I219</f>
        <v>#DIV/0!</v>
      </c>
      <c r="J220" s="149"/>
      <c r="K220" s="148" t="e">
        <f>I220+K219</f>
        <v>#DIV/0!</v>
      </c>
      <c r="L220" s="149"/>
      <c r="M220" s="148" t="e">
        <f>K220+M219</f>
        <v>#DIV/0!</v>
      </c>
      <c r="N220" s="149"/>
      <c r="O220" s="148" t="e">
        <f>M220+O219</f>
        <v>#DIV/0!</v>
      </c>
      <c r="P220" s="149"/>
      <c r="Q220" s="148" t="e">
        <f>O220+Q219</f>
        <v>#DIV/0!</v>
      </c>
      <c r="R220" s="149"/>
      <c r="S220" s="148" t="e">
        <f>Q220+S219</f>
        <v>#DIV/0!</v>
      </c>
      <c r="T220" s="149"/>
      <c r="U220" s="148" t="e">
        <f>S220+U219</f>
        <v>#DIV/0!</v>
      </c>
      <c r="V220" s="149"/>
      <c r="W220" s="148" t="e">
        <f>U220+W219</f>
        <v>#DIV/0!</v>
      </c>
      <c r="X220" s="149"/>
      <c r="Y220" s="70"/>
      <c r="Z220" s="263"/>
      <c r="AA220" s="263"/>
      <c r="AB220" s="263"/>
      <c r="AC220" s="263"/>
      <c r="AD220" s="263"/>
      <c r="AE220" s="263"/>
      <c r="AF220" s="263"/>
      <c r="AG220" s="263"/>
      <c r="AH220" s="263"/>
      <c r="AI220" s="263"/>
      <c r="AJ220" s="263"/>
      <c r="AK220" s="263"/>
      <c r="AL220" s="263"/>
    </row>
    <row r="221" spans="1:42" ht="15.75" thickBot="1">
      <c r="A221" s="66"/>
      <c r="B221" s="67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9"/>
      <c r="Z221" s="263"/>
      <c r="AA221" s="263"/>
      <c r="AB221" s="263"/>
      <c r="AC221" s="263"/>
      <c r="AD221" s="263"/>
      <c r="AE221" s="263"/>
      <c r="AF221" s="263"/>
      <c r="AG221" s="263"/>
      <c r="AH221" s="263"/>
      <c r="AI221" s="263"/>
      <c r="AJ221" s="263"/>
      <c r="AK221" s="263"/>
      <c r="AL221" s="263"/>
    </row>
    <row r="222" spans="1:42">
      <c r="A222" s="301"/>
      <c r="B222" s="302"/>
      <c r="C222" s="302"/>
      <c r="D222" s="302"/>
      <c r="E222" s="302"/>
      <c r="F222" s="302"/>
      <c r="G222" s="302"/>
      <c r="H222" s="302"/>
      <c r="I222" s="302"/>
      <c r="J222" s="302"/>
      <c r="K222" s="302"/>
      <c r="L222" s="302"/>
      <c r="M222" s="302"/>
      <c r="N222" s="302"/>
      <c r="O222" s="302"/>
      <c r="P222" s="302"/>
      <c r="Q222" s="302"/>
      <c r="R222" s="302"/>
      <c r="S222" s="302"/>
      <c r="T222" s="302"/>
      <c r="U222" s="302"/>
      <c r="V222" s="302"/>
      <c r="W222" s="302"/>
      <c r="X222" s="302"/>
      <c r="Y222" s="302"/>
      <c r="Z222" s="263"/>
      <c r="AA222" s="263"/>
      <c r="AB222" s="263"/>
      <c r="AC222" s="263"/>
      <c r="AD222" s="263"/>
      <c r="AE222" s="263"/>
      <c r="AF222" s="263"/>
      <c r="AG222" s="263"/>
      <c r="AH222" s="263"/>
      <c r="AI222" s="263"/>
      <c r="AJ222" s="263"/>
      <c r="AK222" s="263"/>
      <c r="AL222" s="263"/>
    </row>
    <row r="223" spans="1:42" s="34" customFormat="1" ht="69.95" customHeight="1">
      <c r="A223" s="263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/>
      <c r="O223" s="263"/>
      <c r="P223" s="263"/>
      <c r="Q223" s="263"/>
      <c r="R223" s="263"/>
      <c r="S223" s="263"/>
      <c r="T223" s="263"/>
      <c r="U223" s="263"/>
      <c r="V223" s="263"/>
      <c r="W223" s="263"/>
      <c r="X223" s="263"/>
      <c r="Y223" s="263"/>
      <c r="Z223" s="263"/>
      <c r="AA223" s="263"/>
      <c r="AB223" s="263"/>
      <c r="AC223" s="263"/>
      <c r="AD223" s="263"/>
      <c r="AE223" s="263"/>
      <c r="AF223" s="263"/>
      <c r="AG223" s="263"/>
      <c r="AH223" s="263"/>
      <c r="AI223" s="263"/>
      <c r="AJ223" s="263"/>
      <c r="AK223" s="263"/>
      <c r="AL223" s="263"/>
    </row>
    <row r="224" spans="1:42">
      <c r="Y224" s="72"/>
      <c r="AD224" s="37"/>
      <c r="AE224" s="71"/>
    </row>
    <row r="225" spans="2:31">
      <c r="AD225" s="37"/>
      <c r="AE225" s="71"/>
    </row>
    <row r="226" spans="2:31">
      <c r="AD226" s="37"/>
      <c r="AE226" s="71"/>
    </row>
    <row r="227" spans="2:31" s="34" customFormat="1">
      <c r="B227" s="2"/>
      <c r="AB227" s="1"/>
      <c r="AC227" s="1"/>
      <c r="AD227" s="37"/>
      <c r="AE227" s="71"/>
    </row>
    <row r="228" spans="2:31" s="34" customFormat="1">
      <c r="B228" s="2"/>
      <c r="AB228" s="1"/>
      <c r="AC228" s="1"/>
      <c r="AD228" s="37"/>
      <c r="AE228" s="71"/>
    </row>
    <row r="229" spans="2:31">
      <c r="AB229" s="34"/>
      <c r="AC229" s="34"/>
      <c r="AD229" s="37"/>
      <c r="AE229" s="71"/>
    </row>
    <row r="230" spans="2:31" s="34" customFormat="1">
      <c r="B230" s="2"/>
      <c r="AD230" s="37"/>
      <c r="AE230" s="71"/>
    </row>
    <row r="231" spans="2:31" s="34" customFormat="1">
      <c r="B231" s="2"/>
      <c r="AB231" s="1"/>
      <c r="AC231" s="1"/>
      <c r="AD231" s="37"/>
      <c r="AE231" s="71"/>
    </row>
    <row r="232" spans="2:31">
      <c r="AB232" s="34"/>
      <c r="AC232" s="34"/>
      <c r="AD232" s="37"/>
      <c r="AE232" s="71"/>
    </row>
    <row r="233" spans="2:31" s="34" customFormat="1">
      <c r="B233" s="2"/>
      <c r="AD233" s="37"/>
      <c r="AE233" s="71"/>
    </row>
    <row r="234" spans="2:31" s="34" customFormat="1">
      <c r="B234" s="2"/>
      <c r="AB234" s="1"/>
      <c r="AC234" s="1"/>
      <c r="AD234" s="37"/>
      <c r="AE234" s="71"/>
    </row>
    <row r="235" spans="2:31">
      <c r="AB235" s="34"/>
      <c r="AC235" s="34"/>
      <c r="AD235" s="37"/>
      <c r="AE235" s="71"/>
    </row>
    <row r="236" spans="2:31" s="34" customFormat="1">
      <c r="B236" s="2"/>
      <c r="AD236" s="37"/>
      <c r="AE236" s="71"/>
    </row>
    <row r="237" spans="2:31" s="34" customFormat="1">
      <c r="B237" s="2"/>
      <c r="AB237" s="1"/>
      <c r="AC237" s="1"/>
      <c r="AD237" s="37"/>
      <c r="AE237" s="71"/>
    </row>
    <row r="238" spans="2:31">
      <c r="AB238" s="34"/>
      <c r="AC238" s="34"/>
      <c r="AD238" s="37"/>
      <c r="AE238" s="71"/>
    </row>
    <row r="239" spans="2:31" s="34" customFormat="1">
      <c r="B239" s="2"/>
      <c r="AD239" s="37"/>
      <c r="AE239" s="71"/>
    </row>
    <row r="240" spans="2:31" s="34" customFormat="1">
      <c r="B240" s="2"/>
      <c r="AB240" s="1"/>
      <c r="AC240" s="1"/>
      <c r="AD240" s="37"/>
      <c r="AE240" s="71"/>
    </row>
    <row r="241" spans="2:31">
      <c r="AB241" s="34"/>
      <c r="AC241" s="34"/>
      <c r="AD241" s="37"/>
      <c r="AE241" s="71"/>
    </row>
    <row r="242" spans="2:31" s="34" customFormat="1">
      <c r="B242" s="2"/>
      <c r="AD242" s="37"/>
      <c r="AE242" s="71"/>
    </row>
    <row r="243" spans="2:31" s="34" customFormat="1">
      <c r="B243" s="2"/>
      <c r="AB243" s="1"/>
      <c r="AC243" s="1"/>
      <c r="AD243" s="37"/>
      <c r="AE243" s="71"/>
    </row>
    <row r="244" spans="2:31">
      <c r="AB244" s="34"/>
      <c r="AC244" s="34"/>
      <c r="AD244" s="37"/>
      <c r="AE244" s="71"/>
    </row>
    <row r="245" spans="2:31" s="34" customFormat="1">
      <c r="B245" s="2"/>
      <c r="AD245" s="37"/>
      <c r="AE245" s="71"/>
    </row>
    <row r="246" spans="2:31" s="34" customFormat="1">
      <c r="B246" s="2"/>
      <c r="AB246" s="1"/>
      <c r="AC246" s="1"/>
      <c r="AD246" s="37"/>
      <c r="AE246" s="71"/>
    </row>
    <row r="247" spans="2:31">
      <c r="AB247" s="34"/>
      <c r="AC247" s="34"/>
      <c r="AD247" s="37"/>
      <c r="AE247" s="71"/>
    </row>
    <row r="248" spans="2:31" s="34" customFormat="1">
      <c r="B248" s="2"/>
      <c r="AD248" s="37"/>
      <c r="AE248" s="71"/>
    </row>
    <row r="249" spans="2:31" s="34" customFormat="1">
      <c r="B249" s="2"/>
      <c r="AB249" s="1"/>
      <c r="AC249" s="1"/>
      <c r="AD249" s="37"/>
      <c r="AE249" s="71"/>
    </row>
    <row r="250" spans="2:31">
      <c r="AB250" s="34"/>
      <c r="AC250" s="34"/>
      <c r="AD250" s="37"/>
      <c r="AE250" s="71"/>
    </row>
    <row r="251" spans="2:31" s="34" customFormat="1">
      <c r="B251" s="2"/>
      <c r="AD251" s="37"/>
      <c r="AE251" s="71"/>
    </row>
    <row r="252" spans="2:31" s="34" customFormat="1">
      <c r="B252" s="2"/>
      <c r="AB252" s="1"/>
      <c r="AC252" s="1"/>
      <c r="AD252" s="37"/>
      <c r="AE252" s="71"/>
    </row>
    <row r="253" spans="2:31">
      <c r="AB253" s="34"/>
      <c r="AC253" s="34"/>
      <c r="AD253" s="37"/>
      <c r="AE253" s="71"/>
    </row>
    <row r="254" spans="2:31" s="34" customFormat="1">
      <c r="B254" s="2"/>
      <c r="AD254" s="37"/>
      <c r="AE254" s="71"/>
    </row>
    <row r="255" spans="2:31" s="34" customFormat="1">
      <c r="B255" s="2"/>
      <c r="AB255" s="1"/>
      <c r="AC255" s="1"/>
      <c r="AD255" s="37"/>
      <c r="AE255" s="71"/>
    </row>
    <row r="256" spans="2:31">
      <c r="AB256" s="34"/>
      <c r="AC256" s="34"/>
      <c r="AD256" s="37"/>
      <c r="AE256" s="71"/>
    </row>
    <row r="257" spans="2:31" s="34" customFormat="1">
      <c r="B257" s="2"/>
      <c r="AD257" s="37"/>
      <c r="AE257" s="71"/>
    </row>
    <row r="258" spans="2:31" s="34" customFormat="1">
      <c r="B258" s="2"/>
      <c r="AB258" s="1"/>
      <c r="AC258" s="1"/>
      <c r="AD258" s="37"/>
      <c r="AE258" s="71"/>
    </row>
    <row r="259" spans="2:31">
      <c r="AB259" s="34"/>
      <c r="AC259" s="34"/>
      <c r="AD259" s="37"/>
      <c r="AE259" s="71"/>
    </row>
    <row r="260" spans="2:31" s="34" customFormat="1">
      <c r="B260" s="2"/>
      <c r="AD260" s="37"/>
      <c r="AE260" s="71"/>
    </row>
    <row r="261" spans="2:31" s="34" customFormat="1">
      <c r="B261" s="2"/>
      <c r="AB261" s="1"/>
      <c r="AC261" s="1"/>
      <c r="AD261" s="37"/>
      <c r="AE261" s="71"/>
    </row>
    <row r="262" spans="2:31">
      <c r="AB262" s="34"/>
      <c r="AC262" s="34"/>
      <c r="AD262" s="37"/>
      <c r="AE262" s="71"/>
    </row>
    <row r="263" spans="2:31" s="34" customFormat="1">
      <c r="B263" s="2"/>
      <c r="AD263" s="37"/>
      <c r="AE263" s="71"/>
    </row>
    <row r="264" spans="2:31" s="34" customFormat="1">
      <c r="B264" s="2"/>
      <c r="AB264" s="1"/>
      <c r="AC264" s="1"/>
      <c r="AD264" s="37"/>
      <c r="AE264" s="71"/>
    </row>
    <row r="265" spans="2:31">
      <c r="AB265" s="34"/>
      <c r="AC265" s="34"/>
      <c r="AD265" s="37"/>
      <c r="AE265" s="71"/>
    </row>
    <row r="266" spans="2:31" s="34" customFormat="1">
      <c r="B266" s="2"/>
      <c r="AD266" s="37"/>
      <c r="AE266" s="71"/>
    </row>
    <row r="267" spans="2:31" s="34" customFormat="1">
      <c r="B267" s="2"/>
      <c r="AB267" s="1"/>
      <c r="AC267" s="1"/>
      <c r="AD267" s="37"/>
      <c r="AE267" s="71"/>
    </row>
    <row r="268" spans="2:31">
      <c r="AB268" s="34"/>
      <c r="AC268" s="34"/>
      <c r="AD268" s="37"/>
      <c r="AE268" s="71"/>
    </row>
    <row r="269" spans="2:31" s="34" customFormat="1">
      <c r="B269" s="2"/>
      <c r="AD269" s="37"/>
      <c r="AE269" s="71"/>
    </row>
    <row r="270" spans="2:31" s="34" customFormat="1">
      <c r="B270" s="2"/>
      <c r="AB270" s="1"/>
      <c r="AC270" s="1"/>
      <c r="AD270" s="37"/>
      <c r="AE270" s="71"/>
    </row>
    <row r="271" spans="2:31">
      <c r="AB271" s="34"/>
      <c r="AC271" s="34"/>
      <c r="AD271" s="37"/>
      <c r="AE271" s="71"/>
    </row>
    <row r="272" spans="2:31" s="34" customFormat="1">
      <c r="B272" s="2"/>
      <c r="AD272" s="37"/>
      <c r="AE272" s="71"/>
    </row>
    <row r="273" spans="2:31">
      <c r="AD273" s="37"/>
      <c r="AE273" s="71"/>
    </row>
    <row r="274" spans="2:31" s="34" customFormat="1">
      <c r="B274" s="2"/>
      <c r="AD274" s="37"/>
      <c r="AE274" s="71"/>
    </row>
    <row r="275" spans="2:31" s="34" customFormat="1">
      <c r="B275" s="2"/>
      <c r="AB275" s="1"/>
      <c r="AC275" s="1"/>
      <c r="AD275" s="37"/>
      <c r="AE275" s="71"/>
    </row>
    <row r="276" spans="2:31">
      <c r="AB276" s="34"/>
      <c r="AC276" s="34"/>
      <c r="AD276" s="37"/>
      <c r="AE276" s="71"/>
    </row>
    <row r="277" spans="2:31" s="34" customFormat="1">
      <c r="B277" s="2"/>
      <c r="AD277" s="37"/>
      <c r="AE277" s="71"/>
    </row>
    <row r="278" spans="2:31" s="34" customFormat="1">
      <c r="B278" s="2"/>
      <c r="AB278" s="1"/>
      <c r="AC278" s="1"/>
      <c r="AD278" s="37"/>
      <c r="AE278" s="71"/>
    </row>
    <row r="279" spans="2:31">
      <c r="AB279" s="34"/>
      <c r="AC279" s="34"/>
      <c r="AD279" s="37"/>
      <c r="AE279" s="71"/>
    </row>
    <row r="280" spans="2:31" s="34" customFormat="1">
      <c r="B280" s="2"/>
      <c r="AB280" s="1"/>
      <c r="AC280" s="1"/>
      <c r="AD280" s="37"/>
      <c r="AE280" s="71"/>
    </row>
    <row r="281" spans="2:31" s="34" customFormat="1">
      <c r="B281" s="2"/>
      <c r="AD281" s="37"/>
      <c r="AE281" s="71"/>
    </row>
    <row r="282" spans="2:31">
      <c r="AD282" s="37"/>
      <c r="AE282" s="71"/>
    </row>
    <row r="283" spans="2:31" s="34" customFormat="1">
      <c r="B283" s="2"/>
      <c r="AD283" s="37"/>
      <c r="AE283" s="71"/>
    </row>
    <row r="284" spans="2:31" s="34" customFormat="1">
      <c r="B284" s="2"/>
      <c r="AD284" s="37"/>
      <c r="AE284" s="71"/>
    </row>
    <row r="285" spans="2:31">
      <c r="AD285" s="37"/>
      <c r="AE285" s="71"/>
    </row>
    <row r="286" spans="2:31" s="34" customFormat="1">
      <c r="B286" s="2"/>
      <c r="AD286" s="37"/>
      <c r="AE286" s="71"/>
    </row>
    <row r="287" spans="2:31" s="34" customFormat="1">
      <c r="B287" s="2"/>
      <c r="AD287" s="37"/>
      <c r="AE287" s="71"/>
    </row>
    <row r="288" spans="2:31">
      <c r="AD288" s="37"/>
      <c r="AE288" s="71"/>
    </row>
    <row r="289" spans="2:31" s="34" customFormat="1">
      <c r="B289" s="2"/>
      <c r="AD289" s="37"/>
      <c r="AE289" s="71"/>
    </row>
    <row r="290" spans="2:31" s="34" customFormat="1">
      <c r="B290" s="2"/>
      <c r="AE290" s="71"/>
    </row>
    <row r="291" spans="2:31">
      <c r="AE291" s="71"/>
    </row>
    <row r="292" spans="2:31" s="34" customFormat="1">
      <c r="B292" s="2"/>
      <c r="AE292" s="71"/>
    </row>
    <row r="293" spans="2:31" s="34" customFormat="1">
      <c r="B293" s="2"/>
      <c r="AE293" s="71"/>
    </row>
    <row r="294" spans="2:31">
      <c r="AE294" s="71"/>
    </row>
    <row r="295" spans="2:31" s="34" customFormat="1">
      <c r="B295" s="2"/>
      <c r="AE295" s="71"/>
    </row>
    <row r="296" spans="2:31" s="34" customFormat="1">
      <c r="B296" s="2"/>
      <c r="AE296" s="71"/>
    </row>
    <row r="297" spans="2:31">
      <c r="AE297" s="71"/>
    </row>
    <row r="298" spans="2:31" s="34" customFormat="1">
      <c r="B298" s="2"/>
      <c r="AE298" s="71"/>
    </row>
    <row r="299" spans="2:31" s="34" customFormat="1">
      <c r="B299" s="2"/>
      <c r="AE299" s="71"/>
    </row>
    <row r="300" spans="2:31">
      <c r="AE300" s="71"/>
    </row>
    <row r="301" spans="2:31" s="34" customFormat="1">
      <c r="B301" s="2"/>
      <c r="AE301" s="71"/>
    </row>
    <row r="302" spans="2:31" s="34" customFormat="1">
      <c r="B302" s="2"/>
      <c r="AE302" s="71"/>
    </row>
    <row r="303" spans="2:31">
      <c r="AE303" s="71"/>
    </row>
    <row r="304" spans="2:31" s="34" customFormat="1">
      <c r="B304" s="2"/>
      <c r="AE304" s="71"/>
    </row>
    <row r="305" spans="2:31" s="34" customFormat="1">
      <c r="B305" s="2"/>
      <c r="AE305" s="71"/>
    </row>
    <row r="306" spans="2:31">
      <c r="AE306" s="71"/>
    </row>
    <row r="307" spans="2:31" s="34" customFormat="1">
      <c r="B307" s="2"/>
      <c r="AE307" s="71"/>
    </row>
    <row r="308" spans="2:31" s="34" customFormat="1">
      <c r="B308" s="2"/>
      <c r="AE308" s="71"/>
    </row>
    <row r="309" spans="2:31">
      <c r="AE309" s="71"/>
    </row>
    <row r="310" spans="2:31" s="34" customFormat="1">
      <c r="B310" s="2"/>
      <c r="AE310" s="71"/>
    </row>
    <row r="311" spans="2:31" s="34" customFormat="1">
      <c r="B311" s="2"/>
      <c r="AE311" s="71"/>
    </row>
    <row r="312" spans="2:31">
      <c r="AE312" s="71"/>
    </row>
    <row r="313" spans="2:31" s="34" customFormat="1">
      <c r="B313" s="2"/>
      <c r="AE313" s="71"/>
    </row>
    <row r="314" spans="2:31">
      <c r="AE314" s="71"/>
    </row>
    <row r="315" spans="2:31" s="34" customFormat="1">
      <c r="B315" s="2"/>
      <c r="AE315" s="71"/>
    </row>
    <row r="316" spans="2:31" s="34" customFormat="1">
      <c r="B316" s="2"/>
      <c r="AE316" s="71"/>
    </row>
    <row r="317" spans="2:31">
      <c r="AE317" s="71"/>
    </row>
    <row r="318" spans="2:31" s="34" customFormat="1">
      <c r="B318" s="2"/>
      <c r="AE318" s="71"/>
    </row>
    <row r="319" spans="2:31" s="34" customFormat="1">
      <c r="B319" s="2"/>
      <c r="AE319" s="71"/>
    </row>
    <row r="320" spans="2:31">
      <c r="AE320" s="71"/>
    </row>
    <row r="321" spans="2:31" s="34" customFormat="1">
      <c r="B321" s="2"/>
      <c r="AE321" s="71"/>
    </row>
    <row r="322" spans="2:31" s="34" customFormat="1">
      <c r="B322" s="2"/>
      <c r="AE322" s="71"/>
    </row>
    <row r="323" spans="2:31">
      <c r="AE323" s="71"/>
    </row>
    <row r="324" spans="2:31" s="34" customFormat="1">
      <c r="B324" s="2"/>
      <c r="AE324" s="71"/>
    </row>
    <row r="325" spans="2:31" s="34" customFormat="1">
      <c r="B325" s="2"/>
      <c r="AE325" s="71"/>
    </row>
    <row r="326" spans="2:31">
      <c r="AE326" s="71"/>
    </row>
    <row r="327" spans="2:31" s="34" customFormat="1">
      <c r="B327" s="2"/>
      <c r="AE327" s="71"/>
    </row>
    <row r="328" spans="2:31" s="34" customFormat="1">
      <c r="B328" s="2"/>
      <c r="AE328" s="71"/>
    </row>
    <row r="329" spans="2:31">
      <c r="AE329" s="71"/>
    </row>
    <row r="330" spans="2:31" s="34" customFormat="1">
      <c r="B330" s="2"/>
      <c r="AE330" s="71"/>
    </row>
    <row r="331" spans="2:31" s="34" customFormat="1">
      <c r="B331" s="2"/>
      <c r="AE331" s="71"/>
    </row>
    <row r="332" spans="2:31">
      <c r="AE332" s="71"/>
    </row>
    <row r="333" spans="2:31" s="34" customFormat="1">
      <c r="B333" s="2"/>
      <c r="AE333" s="71"/>
    </row>
    <row r="334" spans="2:31" s="34" customFormat="1">
      <c r="B334" s="2"/>
      <c r="AE334" s="71"/>
    </row>
    <row r="335" spans="2:31">
      <c r="AE335" s="71"/>
    </row>
    <row r="336" spans="2:31" s="34" customFormat="1">
      <c r="B336" s="2"/>
      <c r="AE336" s="71"/>
    </row>
    <row r="337" spans="2:31" s="34" customFormat="1">
      <c r="B337" s="2"/>
      <c r="AE337" s="71"/>
    </row>
    <row r="338" spans="2:31">
      <c r="AE338" s="71"/>
    </row>
    <row r="339" spans="2:31" s="34" customFormat="1">
      <c r="B339" s="2"/>
      <c r="AE339" s="71"/>
    </row>
    <row r="340" spans="2:31" s="34" customFormat="1">
      <c r="B340" s="2"/>
      <c r="AE340" s="71"/>
    </row>
    <row r="341" spans="2:31">
      <c r="AE341" s="71"/>
    </row>
    <row r="342" spans="2:31" s="34" customFormat="1">
      <c r="B342" s="2"/>
      <c r="AE342" s="71"/>
    </row>
    <row r="343" spans="2:31" s="34" customFormat="1">
      <c r="B343" s="2"/>
      <c r="AE343" s="71"/>
    </row>
    <row r="344" spans="2:31">
      <c r="AE344" s="71"/>
    </row>
    <row r="345" spans="2:31" s="34" customFormat="1">
      <c r="B345" s="2"/>
      <c r="AE345" s="71"/>
    </row>
    <row r="346" spans="2:31" s="34" customFormat="1">
      <c r="B346" s="2"/>
      <c r="AE346" s="71"/>
    </row>
    <row r="347" spans="2:31">
      <c r="AE347" s="71"/>
    </row>
    <row r="348" spans="2:31" s="34" customFormat="1">
      <c r="B348" s="2"/>
      <c r="AE348" s="71"/>
    </row>
    <row r="349" spans="2:31" s="34" customFormat="1">
      <c r="B349" s="2"/>
      <c r="AE349" s="71"/>
    </row>
    <row r="350" spans="2:31">
      <c r="AE350" s="71"/>
    </row>
    <row r="351" spans="2:31" s="34" customFormat="1">
      <c r="B351" s="2"/>
      <c r="AE351" s="71"/>
    </row>
    <row r="352" spans="2:31" s="34" customFormat="1">
      <c r="B352" s="2"/>
      <c r="AE352" s="71"/>
    </row>
    <row r="353" spans="2:31">
      <c r="AE353" s="71"/>
    </row>
    <row r="354" spans="2:31" s="34" customFormat="1">
      <c r="B354" s="2"/>
      <c r="AE354" s="71"/>
    </row>
    <row r="355" spans="2:31" s="34" customFormat="1">
      <c r="B355" s="2"/>
      <c r="AE355" s="71"/>
    </row>
    <row r="356" spans="2:31">
      <c r="AE356" s="71"/>
    </row>
    <row r="357" spans="2:31" s="34" customFormat="1">
      <c r="B357" s="2"/>
      <c r="AE357" s="71"/>
    </row>
    <row r="358" spans="2:31" s="34" customFormat="1">
      <c r="B358" s="2"/>
      <c r="AE358" s="71"/>
    </row>
    <row r="359" spans="2:31">
      <c r="AE359" s="71"/>
    </row>
    <row r="360" spans="2:31" s="34" customFormat="1">
      <c r="B360" s="2"/>
      <c r="AE360" s="71"/>
    </row>
    <row r="361" spans="2:31" s="34" customFormat="1">
      <c r="B361" s="2"/>
      <c r="AE361" s="71"/>
    </row>
    <row r="362" spans="2:31">
      <c r="AE362" s="71"/>
    </row>
    <row r="363" spans="2:31" s="34" customFormat="1">
      <c r="B363" s="2"/>
      <c r="AE363" s="71"/>
    </row>
    <row r="364" spans="2:31" s="34" customFormat="1">
      <c r="B364" s="2"/>
      <c r="AE364" s="71"/>
    </row>
    <row r="365" spans="2:31">
      <c r="AE365" s="71"/>
    </row>
    <row r="366" spans="2:31" s="34" customFormat="1">
      <c r="B366" s="2"/>
      <c r="AE366" s="71"/>
    </row>
    <row r="367" spans="2:31" s="34" customFormat="1">
      <c r="B367" s="2"/>
      <c r="AE367" s="71"/>
    </row>
    <row r="368" spans="2:31">
      <c r="AE368" s="71"/>
    </row>
    <row r="369" spans="2:31" s="34" customFormat="1">
      <c r="B369" s="2"/>
      <c r="AE369" s="71"/>
    </row>
    <row r="370" spans="2:31" s="34" customFormat="1">
      <c r="B370" s="2"/>
      <c r="AE370" s="71"/>
    </row>
    <row r="371" spans="2:31">
      <c r="AE371" s="71"/>
    </row>
    <row r="372" spans="2:31" s="34" customFormat="1">
      <c r="B372" s="2"/>
      <c r="AE372" s="71"/>
    </row>
    <row r="373" spans="2:31" s="34" customFormat="1">
      <c r="B373" s="2"/>
      <c r="AE373" s="71"/>
    </row>
    <row r="374" spans="2:31">
      <c r="AE374" s="71"/>
    </row>
    <row r="375" spans="2:31" s="34" customFormat="1">
      <c r="B375" s="2"/>
      <c r="AE375" s="71"/>
    </row>
    <row r="376" spans="2:31" s="34" customFormat="1">
      <c r="B376" s="2"/>
      <c r="AE376" s="71"/>
    </row>
    <row r="377" spans="2:31">
      <c r="AE377" s="71"/>
    </row>
    <row r="378" spans="2:31" s="34" customFormat="1">
      <c r="B378" s="2"/>
      <c r="AE378" s="71"/>
    </row>
    <row r="379" spans="2:31" s="34" customFormat="1">
      <c r="B379" s="2"/>
      <c r="AE379" s="71"/>
    </row>
    <row r="380" spans="2:31" ht="13.5" customHeight="1">
      <c r="AE380" s="71"/>
    </row>
    <row r="381" spans="2:31" s="34" customFormat="1" ht="13.5" customHeight="1">
      <c r="B381" s="2"/>
      <c r="AE381" s="71"/>
    </row>
    <row r="382" spans="2:31" s="34" customFormat="1" ht="13.5" customHeight="1">
      <c r="B382" s="2"/>
      <c r="AE382" s="71"/>
    </row>
    <row r="383" spans="2:31">
      <c r="AE383" s="71"/>
    </row>
    <row r="384" spans="2:31" s="34" customFormat="1">
      <c r="B384" s="2"/>
      <c r="AE384" s="71"/>
    </row>
    <row r="385" spans="2:31" s="34" customFormat="1">
      <c r="B385" s="2"/>
      <c r="AE385" s="71"/>
    </row>
    <row r="386" spans="2:31">
      <c r="AE386" s="71"/>
    </row>
    <row r="387" spans="2:31" s="34" customFormat="1">
      <c r="B387" s="2"/>
      <c r="AE387" s="71"/>
    </row>
    <row r="388" spans="2:31" s="34" customFormat="1">
      <c r="B388" s="2"/>
      <c r="AE388" s="71"/>
    </row>
    <row r="389" spans="2:31">
      <c r="AE389" s="71"/>
    </row>
    <row r="390" spans="2:31" s="34" customFormat="1">
      <c r="B390" s="2"/>
      <c r="AE390" s="71"/>
    </row>
    <row r="391" spans="2:31" s="34" customFormat="1">
      <c r="B391" s="2"/>
      <c r="AE391" s="71"/>
    </row>
    <row r="392" spans="2:31">
      <c r="AE392" s="71"/>
    </row>
    <row r="393" spans="2:31" s="34" customFormat="1">
      <c r="B393" s="2"/>
      <c r="AE393" s="71"/>
    </row>
    <row r="394" spans="2:31" s="34" customFormat="1">
      <c r="B394" s="2"/>
      <c r="AE394" s="71"/>
    </row>
    <row r="395" spans="2:31">
      <c r="AE395" s="71"/>
    </row>
    <row r="396" spans="2:31" s="34" customFormat="1">
      <c r="B396" s="2"/>
      <c r="AE396" s="71"/>
    </row>
    <row r="397" spans="2:31" s="34" customFormat="1">
      <c r="B397" s="2"/>
      <c r="AE397" s="71"/>
    </row>
    <row r="398" spans="2:31">
      <c r="AE398" s="71"/>
    </row>
    <row r="399" spans="2:31" s="34" customFormat="1">
      <c r="B399" s="2"/>
      <c r="AE399" s="71"/>
    </row>
    <row r="400" spans="2:31" s="34" customFormat="1">
      <c r="B400" s="2"/>
      <c r="AE400" s="71"/>
    </row>
    <row r="401" spans="2:31">
      <c r="AE401" s="71"/>
    </row>
    <row r="402" spans="2:31" s="34" customFormat="1">
      <c r="B402" s="2"/>
      <c r="AE402" s="71"/>
    </row>
    <row r="403" spans="2:31" s="34" customFormat="1">
      <c r="B403" s="2"/>
      <c r="AE403" s="71"/>
    </row>
    <row r="404" spans="2:31">
      <c r="AE404" s="71"/>
    </row>
    <row r="405" spans="2:31" s="34" customFormat="1">
      <c r="B405" s="2"/>
      <c r="AE405" s="71"/>
    </row>
    <row r="406" spans="2:31" s="34" customFormat="1">
      <c r="B406" s="2"/>
      <c r="AE406" s="71"/>
    </row>
    <row r="407" spans="2:31">
      <c r="AE407" s="71"/>
    </row>
    <row r="408" spans="2:31" s="34" customFormat="1">
      <c r="B408" s="2"/>
      <c r="AE408" s="71"/>
    </row>
    <row r="409" spans="2:31" s="34" customFormat="1">
      <c r="B409" s="2"/>
      <c r="AE409" s="71"/>
    </row>
    <row r="410" spans="2:31">
      <c r="AE410" s="71"/>
    </row>
    <row r="411" spans="2:31" s="34" customFormat="1">
      <c r="B411" s="2"/>
      <c r="AE411" s="71"/>
    </row>
    <row r="412" spans="2:31" s="34" customFormat="1">
      <c r="B412" s="2"/>
      <c r="AE412" s="71"/>
    </row>
    <row r="413" spans="2:31">
      <c r="AE413" s="71"/>
    </row>
    <row r="414" spans="2:31" s="34" customFormat="1">
      <c r="B414" s="2"/>
    </row>
    <row r="415" spans="2:31" s="34" customFormat="1">
      <c r="B415" s="2"/>
    </row>
    <row r="417" spans="2:29" s="34" customFormat="1">
      <c r="B417" s="2"/>
    </row>
    <row r="418" spans="2:29" s="34" customFormat="1">
      <c r="B418" s="2"/>
    </row>
    <row r="420" spans="2:29" s="34" customFormat="1">
      <c r="B420" s="2"/>
    </row>
    <row r="421" spans="2:29" s="34" customFormat="1">
      <c r="B421" s="2"/>
    </row>
    <row r="423" spans="2:29">
      <c r="AB423" s="34"/>
      <c r="AC423" s="36"/>
    </row>
    <row r="424" spans="2:29">
      <c r="AB424" s="34"/>
      <c r="AC424" s="36"/>
    </row>
    <row r="425" spans="2:29">
      <c r="AB425" s="34"/>
    </row>
    <row r="426" spans="2:29">
      <c r="AB426" s="34"/>
    </row>
    <row r="427" spans="2:29">
      <c r="AB427" s="34"/>
    </row>
    <row r="428" spans="2:29">
      <c r="AB428" s="34"/>
    </row>
    <row r="429" spans="2:29">
      <c r="AB429" s="34"/>
    </row>
    <row r="430" spans="2:29">
      <c r="AB430" s="34"/>
    </row>
    <row r="431" spans="2:29">
      <c r="AB431" s="34"/>
    </row>
    <row r="432" spans="2:29">
      <c r="AB432" s="34"/>
    </row>
    <row r="433" spans="28:28">
      <c r="AB433" s="34"/>
    </row>
    <row r="434" spans="28:28">
      <c r="AB434" s="34"/>
    </row>
    <row r="435" spans="28:28">
      <c r="AB435" s="34"/>
    </row>
    <row r="436" spans="28:28">
      <c r="AB436" s="34"/>
    </row>
  </sheetData>
  <sheetProtection password="BF34" sheet="1" objects="1" scenarios="1" selectLockedCells="1"/>
  <mergeCells count="1605">
    <mergeCell ref="A2:Y2"/>
    <mergeCell ref="A4:Y4"/>
    <mergeCell ref="A3:Y3"/>
    <mergeCell ref="A5:Y5"/>
    <mergeCell ref="A6:Y6"/>
    <mergeCell ref="Z1:AL223"/>
    <mergeCell ref="A222:Y223"/>
    <mergeCell ref="A219:B219"/>
    <mergeCell ref="E219:F219"/>
    <mergeCell ref="G219:H219"/>
    <mergeCell ref="I219:J219"/>
    <mergeCell ref="K219:L219"/>
    <mergeCell ref="M219:N219"/>
    <mergeCell ref="O219:P219"/>
    <mergeCell ref="Q219:R219"/>
    <mergeCell ref="S219:T219"/>
    <mergeCell ref="U219:V219"/>
    <mergeCell ref="W219:X219"/>
    <mergeCell ref="A217:B217"/>
    <mergeCell ref="A216:B216"/>
    <mergeCell ref="E201:F201"/>
    <mergeCell ref="G201:H201"/>
    <mergeCell ref="I201:J201"/>
    <mergeCell ref="E195:F195"/>
    <mergeCell ref="G195:H195"/>
    <mergeCell ref="I195:J195"/>
    <mergeCell ref="K201:L201"/>
    <mergeCell ref="M201:N201"/>
    <mergeCell ref="O201:P201"/>
    <mergeCell ref="Q201:R201"/>
    <mergeCell ref="S201:T201"/>
    <mergeCell ref="U201:V201"/>
    <mergeCell ref="W201:X201"/>
    <mergeCell ref="I210:J210"/>
    <mergeCell ref="O206:P206"/>
    <mergeCell ref="Q206:R206"/>
    <mergeCell ref="S206:T206"/>
    <mergeCell ref="U206:V206"/>
    <mergeCell ref="K204:L204"/>
    <mergeCell ref="W197:X197"/>
    <mergeCell ref="I21:J21"/>
    <mergeCell ref="K21:L21"/>
    <mergeCell ref="M21:N21"/>
    <mergeCell ref="O21:P21"/>
    <mergeCell ref="Q21:R21"/>
    <mergeCell ref="S21:T21"/>
    <mergeCell ref="U21:V21"/>
    <mergeCell ref="W21:X21"/>
    <mergeCell ref="S188:T188"/>
    <mergeCell ref="U188:V188"/>
    <mergeCell ref="W188:X188"/>
    <mergeCell ref="U182:V182"/>
    <mergeCell ref="W182:X182"/>
    <mergeCell ref="Q176:R176"/>
    <mergeCell ref="S176:T176"/>
    <mergeCell ref="U176:V176"/>
    <mergeCell ref="K174:L174"/>
    <mergeCell ref="M174:N174"/>
    <mergeCell ref="O174:P174"/>
    <mergeCell ref="K30:L30"/>
    <mergeCell ref="M30:N30"/>
    <mergeCell ref="O30:P30"/>
    <mergeCell ref="Q30:R30"/>
    <mergeCell ref="S30:T30"/>
    <mergeCell ref="U30:V30"/>
    <mergeCell ref="W30:X30"/>
    <mergeCell ref="O195:P195"/>
    <mergeCell ref="Q195:R195"/>
    <mergeCell ref="S195:T195"/>
    <mergeCell ref="U195:V195"/>
    <mergeCell ref="W195:X195"/>
    <mergeCell ref="E197:F197"/>
    <mergeCell ref="G197:H197"/>
    <mergeCell ref="I197:J197"/>
    <mergeCell ref="K197:L197"/>
    <mergeCell ref="K195:L195"/>
    <mergeCell ref="M195:N195"/>
    <mergeCell ref="M185:N185"/>
    <mergeCell ref="O185:P185"/>
    <mergeCell ref="Q185:R185"/>
    <mergeCell ref="S185:T185"/>
    <mergeCell ref="U185:V185"/>
    <mergeCell ref="K183:L183"/>
    <mergeCell ref="M183:N183"/>
    <mergeCell ref="O183:P183"/>
    <mergeCell ref="Q183:R183"/>
    <mergeCell ref="S183:T183"/>
    <mergeCell ref="U183:V183"/>
    <mergeCell ref="Q197:R197"/>
    <mergeCell ref="S197:T197"/>
    <mergeCell ref="U197:V197"/>
    <mergeCell ref="M220:N220"/>
    <mergeCell ref="O220:P220"/>
    <mergeCell ref="Q220:R220"/>
    <mergeCell ref="S220:T220"/>
    <mergeCell ref="U220:V220"/>
    <mergeCell ref="W220:X220"/>
    <mergeCell ref="M216:N216"/>
    <mergeCell ref="O216:P216"/>
    <mergeCell ref="E217:F217"/>
    <mergeCell ref="G217:H217"/>
    <mergeCell ref="I217:J217"/>
    <mergeCell ref="K217:L217"/>
    <mergeCell ref="M217:N217"/>
    <mergeCell ref="E216:F216"/>
    <mergeCell ref="G216:H216"/>
    <mergeCell ref="I216:J216"/>
    <mergeCell ref="K216:L216"/>
    <mergeCell ref="I218:J218"/>
    <mergeCell ref="K218:L218"/>
    <mergeCell ref="Q216:R216"/>
    <mergeCell ref="S216:T216"/>
    <mergeCell ref="U216:V216"/>
    <mergeCell ref="W216:X216"/>
    <mergeCell ref="E209:F209"/>
    <mergeCell ref="G209:H209"/>
    <mergeCell ref="E210:F210"/>
    <mergeCell ref="G210:H210"/>
    <mergeCell ref="M197:N197"/>
    <mergeCell ref="O197:P197"/>
    <mergeCell ref="A220:B220"/>
    <mergeCell ref="E220:F220"/>
    <mergeCell ref="G220:H220"/>
    <mergeCell ref="I220:J220"/>
    <mergeCell ref="K220:L220"/>
    <mergeCell ref="M218:N218"/>
    <mergeCell ref="O218:P218"/>
    <mergeCell ref="Q218:R218"/>
    <mergeCell ref="S218:T218"/>
    <mergeCell ref="U218:V218"/>
    <mergeCell ref="W218:X218"/>
    <mergeCell ref="I212:J212"/>
    <mergeCell ref="K212:L212"/>
    <mergeCell ref="M212:N212"/>
    <mergeCell ref="O212:P212"/>
    <mergeCell ref="Q212:R212"/>
    <mergeCell ref="S212:T212"/>
    <mergeCell ref="U212:V212"/>
    <mergeCell ref="O217:P217"/>
    <mergeCell ref="Q217:R217"/>
    <mergeCell ref="S217:T217"/>
    <mergeCell ref="U217:V217"/>
    <mergeCell ref="W217:X217"/>
    <mergeCell ref="A218:B218"/>
    <mergeCell ref="E218:F218"/>
    <mergeCell ref="G218:H218"/>
    <mergeCell ref="K207:L207"/>
    <mergeCell ref="M207:N207"/>
    <mergeCell ref="O207:P207"/>
    <mergeCell ref="Q207:R207"/>
    <mergeCell ref="S215:T215"/>
    <mergeCell ref="U215:V215"/>
    <mergeCell ref="W215:X215"/>
    <mergeCell ref="W212:X212"/>
    <mergeCell ref="A213:X214"/>
    <mergeCell ref="A215:B215"/>
    <mergeCell ref="E215:F215"/>
    <mergeCell ref="G215:H215"/>
    <mergeCell ref="I215:J215"/>
    <mergeCell ref="K215:L215"/>
    <mergeCell ref="M215:N215"/>
    <mergeCell ref="O215:P215"/>
    <mergeCell ref="Q215:R215"/>
    <mergeCell ref="A210:A212"/>
    <mergeCell ref="C210:C212"/>
    <mergeCell ref="W210:X210"/>
    <mergeCell ref="E212:F212"/>
    <mergeCell ref="G212:H212"/>
    <mergeCell ref="K210:L210"/>
    <mergeCell ref="M210:N210"/>
    <mergeCell ref="O210:P210"/>
    <mergeCell ref="Q210:R210"/>
    <mergeCell ref="S210:T210"/>
    <mergeCell ref="U210:V210"/>
    <mergeCell ref="S207:T207"/>
    <mergeCell ref="U207:V207"/>
    <mergeCell ref="W207:X207"/>
    <mergeCell ref="A207:A209"/>
    <mergeCell ref="A204:A206"/>
    <mergeCell ref="C204:C206"/>
    <mergeCell ref="E204:F204"/>
    <mergeCell ref="G204:H204"/>
    <mergeCell ref="I204:J204"/>
    <mergeCell ref="S200:T200"/>
    <mergeCell ref="U200:V200"/>
    <mergeCell ref="W200:X200"/>
    <mergeCell ref="A201:A203"/>
    <mergeCell ref="C201:C203"/>
    <mergeCell ref="E203:F203"/>
    <mergeCell ref="G203:H203"/>
    <mergeCell ref="I203:J203"/>
    <mergeCell ref="K203:L203"/>
    <mergeCell ref="M203:N203"/>
    <mergeCell ref="W206:X206"/>
    <mergeCell ref="A198:A200"/>
    <mergeCell ref="C198:C200"/>
    <mergeCell ref="Q198:R198"/>
    <mergeCell ref="W203:X203"/>
    <mergeCell ref="M204:N204"/>
    <mergeCell ref="O204:P204"/>
    <mergeCell ref="Q204:R204"/>
    <mergeCell ref="S204:T204"/>
    <mergeCell ref="U204:V204"/>
    <mergeCell ref="O203:P203"/>
    <mergeCell ref="Q203:R203"/>
    <mergeCell ref="S203:T203"/>
    <mergeCell ref="U203:V203"/>
    <mergeCell ref="C207:C209"/>
    <mergeCell ref="E207:F207"/>
    <mergeCell ref="G207:H207"/>
    <mergeCell ref="I207:J207"/>
    <mergeCell ref="M192:N192"/>
    <mergeCell ref="O192:P192"/>
    <mergeCell ref="Q192:R192"/>
    <mergeCell ref="S192:T192"/>
    <mergeCell ref="U192:V192"/>
    <mergeCell ref="S198:T198"/>
    <mergeCell ref="U198:V198"/>
    <mergeCell ref="W198:X198"/>
    <mergeCell ref="E200:F200"/>
    <mergeCell ref="G200:H200"/>
    <mergeCell ref="I200:J200"/>
    <mergeCell ref="K200:L200"/>
    <mergeCell ref="M200:N200"/>
    <mergeCell ref="O200:P200"/>
    <mergeCell ref="Q200:R200"/>
    <mergeCell ref="W204:X204"/>
    <mergeCell ref="E206:F206"/>
    <mergeCell ref="G206:H206"/>
    <mergeCell ref="I206:J206"/>
    <mergeCell ref="K206:L206"/>
    <mergeCell ref="M206:N206"/>
    <mergeCell ref="W194:X194"/>
    <mergeCell ref="E198:F198"/>
    <mergeCell ref="G198:H198"/>
    <mergeCell ref="I198:J198"/>
    <mergeCell ref="K198:L198"/>
    <mergeCell ref="M198:N198"/>
    <mergeCell ref="O198:P198"/>
    <mergeCell ref="A195:A197"/>
    <mergeCell ref="C195:C197"/>
    <mergeCell ref="Q191:R191"/>
    <mergeCell ref="S191:T191"/>
    <mergeCell ref="U191:V191"/>
    <mergeCell ref="W191:X191"/>
    <mergeCell ref="E192:F192"/>
    <mergeCell ref="G192:H192"/>
    <mergeCell ref="I192:J192"/>
    <mergeCell ref="O189:P189"/>
    <mergeCell ref="Q189:R189"/>
    <mergeCell ref="S189:T189"/>
    <mergeCell ref="U189:V189"/>
    <mergeCell ref="W189:X189"/>
    <mergeCell ref="E191:F191"/>
    <mergeCell ref="G191:H191"/>
    <mergeCell ref="I191:J191"/>
    <mergeCell ref="K191:L191"/>
    <mergeCell ref="M191:N191"/>
    <mergeCell ref="A192:A194"/>
    <mergeCell ref="C192:C194"/>
    <mergeCell ref="W192:X192"/>
    <mergeCell ref="E194:F194"/>
    <mergeCell ref="G194:H194"/>
    <mergeCell ref="I194:J194"/>
    <mergeCell ref="K194:L194"/>
    <mergeCell ref="M194:N194"/>
    <mergeCell ref="O194:P194"/>
    <mergeCell ref="Q194:R194"/>
    <mergeCell ref="S194:T194"/>
    <mergeCell ref="U194:V194"/>
    <mergeCell ref="K192:L192"/>
    <mergeCell ref="A189:A191"/>
    <mergeCell ref="C189:C191"/>
    <mergeCell ref="E189:F189"/>
    <mergeCell ref="G189:H189"/>
    <mergeCell ref="I189:J189"/>
    <mergeCell ref="K189:L189"/>
    <mergeCell ref="M189:N189"/>
    <mergeCell ref="S186:T186"/>
    <mergeCell ref="U186:V186"/>
    <mergeCell ref="W186:X186"/>
    <mergeCell ref="E188:F188"/>
    <mergeCell ref="G188:H188"/>
    <mergeCell ref="I188:J188"/>
    <mergeCell ref="K188:L188"/>
    <mergeCell ref="M188:N188"/>
    <mergeCell ref="O188:P188"/>
    <mergeCell ref="Q188:R188"/>
    <mergeCell ref="O191:P191"/>
    <mergeCell ref="E183:F183"/>
    <mergeCell ref="G183:H183"/>
    <mergeCell ref="I183:J183"/>
    <mergeCell ref="O180:P180"/>
    <mergeCell ref="Q180:R180"/>
    <mergeCell ref="S180:T180"/>
    <mergeCell ref="U180:V180"/>
    <mergeCell ref="W180:X180"/>
    <mergeCell ref="E182:F182"/>
    <mergeCell ref="G182:H182"/>
    <mergeCell ref="I182:J182"/>
    <mergeCell ref="K182:L182"/>
    <mergeCell ref="M182:N182"/>
    <mergeCell ref="W185:X185"/>
    <mergeCell ref="A186:A188"/>
    <mergeCell ref="C186:C188"/>
    <mergeCell ref="E186:F186"/>
    <mergeCell ref="G186:H186"/>
    <mergeCell ref="I186:J186"/>
    <mergeCell ref="K186:L186"/>
    <mergeCell ref="M186:N186"/>
    <mergeCell ref="O186:P186"/>
    <mergeCell ref="Q186:R186"/>
    <mergeCell ref="A183:A185"/>
    <mergeCell ref="C183:C185"/>
    <mergeCell ref="W183:X183"/>
    <mergeCell ref="E185:F185"/>
    <mergeCell ref="G185:H185"/>
    <mergeCell ref="I185:J185"/>
    <mergeCell ref="K185:L185"/>
    <mergeCell ref="A171:A173"/>
    <mergeCell ref="C171:C173"/>
    <mergeCell ref="E171:F171"/>
    <mergeCell ref="Q174:R174"/>
    <mergeCell ref="S174:T174"/>
    <mergeCell ref="U174:V174"/>
    <mergeCell ref="S179:T179"/>
    <mergeCell ref="U179:V179"/>
    <mergeCell ref="W179:X179"/>
    <mergeCell ref="A180:A182"/>
    <mergeCell ref="C180:C182"/>
    <mergeCell ref="E180:F180"/>
    <mergeCell ref="G180:H180"/>
    <mergeCell ref="I180:J180"/>
    <mergeCell ref="K180:L180"/>
    <mergeCell ref="M180:N180"/>
    <mergeCell ref="S177:T177"/>
    <mergeCell ref="U177:V177"/>
    <mergeCell ref="W177:X177"/>
    <mergeCell ref="E179:F179"/>
    <mergeCell ref="G179:H179"/>
    <mergeCell ref="I179:J179"/>
    <mergeCell ref="K179:L179"/>
    <mergeCell ref="M179:N179"/>
    <mergeCell ref="O179:P179"/>
    <mergeCell ref="Q179:R179"/>
    <mergeCell ref="O182:P182"/>
    <mergeCell ref="Q182:R182"/>
    <mergeCell ref="S182:T182"/>
    <mergeCell ref="E174:F174"/>
    <mergeCell ref="G174:H174"/>
    <mergeCell ref="I174:J174"/>
    <mergeCell ref="W176:X176"/>
    <mergeCell ref="A177:A179"/>
    <mergeCell ref="C177:C179"/>
    <mergeCell ref="E177:F177"/>
    <mergeCell ref="G177:H177"/>
    <mergeCell ref="I177:J177"/>
    <mergeCell ref="K177:L177"/>
    <mergeCell ref="M177:N177"/>
    <mergeCell ref="O177:P177"/>
    <mergeCell ref="Q177:R177"/>
    <mergeCell ref="A174:A176"/>
    <mergeCell ref="C174:C176"/>
    <mergeCell ref="W174:X174"/>
    <mergeCell ref="E176:F176"/>
    <mergeCell ref="G176:H176"/>
    <mergeCell ref="I176:J176"/>
    <mergeCell ref="K176:L176"/>
    <mergeCell ref="M176:N176"/>
    <mergeCell ref="O176:P176"/>
    <mergeCell ref="G171:H171"/>
    <mergeCell ref="I171:J171"/>
    <mergeCell ref="K171:L171"/>
    <mergeCell ref="M171:N171"/>
    <mergeCell ref="S168:T168"/>
    <mergeCell ref="U168:V168"/>
    <mergeCell ref="W168:X168"/>
    <mergeCell ref="E170:F170"/>
    <mergeCell ref="G170:H170"/>
    <mergeCell ref="I170:J170"/>
    <mergeCell ref="K170:L170"/>
    <mergeCell ref="M170:N170"/>
    <mergeCell ref="O170:P170"/>
    <mergeCell ref="Q170:R170"/>
    <mergeCell ref="O173:P173"/>
    <mergeCell ref="Q173:R173"/>
    <mergeCell ref="S173:T173"/>
    <mergeCell ref="U173:V173"/>
    <mergeCell ref="W173:X173"/>
    <mergeCell ref="O171:P171"/>
    <mergeCell ref="Q171:R171"/>
    <mergeCell ref="S171:T171"/>
    <mergeCell ref="U171:V171"/>
    <mergeCell ref="W171:X171"/>
    <mergeCell ref="E173:F173"/>
    <mergeCell ref="G173:H173"/>
    <mergeCell ref="I173:J173"/>
    <mergeCell ref="K173:L173"/>
    <mergeCell ref="M173:N173"/>
    <mergeCell ref="W167:X167"/>
    <mergeCell ref="A168:A170"/>
    <mergeCell ref="C168:C170"/>
    <mergeCell ref="E168:F168"/>
    <mergeCell ref="G168:H168"/>
    <mergeCell ref="I168:J168"/>
    <mergeCell ref="K168:L168"/>
    <mergeCell ref="M168:N168"/>
    <mergeCell ref="O168:P168"/>
    <mergeCell ref="Q168:R168"/>
    <mergeCell ref="A165:A167"/>
    <mergeCell ref="C165:C167"/>
    <mergeCell ref="W165:X165"/>
    <mergeCell ref="E167:F167"/>
    <mergeCell ref="G167:H167"/>
    <mergeCell ref="I167:J167"/>
    <mergeCell ref="K167:L167"/>
    <mergeCell ref="M167:N167"/>
    <mergeCell ref="O167:P167"/>
    <mergeCell ref="Q167:R167"/>
    <mergeCell ref="S167:T167"/>
    <mergeCell ref="U167:V167"/>
    <mergeCell ref="K165:L165"/>
    <mergeCell ref="M165:N165"/>
    <mergeCell ref="O165:P165"/>
    <mergeCell ref="Q165:R165"/>
    <mergeCell ref="S165:T165"/>
    <mergeCell ref="U165:V165"/>
    <mergeCell ref="S170:T170"/>
    <mergeCell ref="U170:V170"/>
    <mergeCell ref="W170:X170"/>
    <mergeCell ref="Q164:R164"/>
    <mergeCell ref="S164:T164"/>
    <mergeCell ref="U164:V164"/>
    <mergeCell ref="W164:X164"/>
    <mergeCell ref="E165:F165"/>
    <mergeCell ref="G165:H165"/>
    <mergeCell ref="I165:J165"/>
    <mergeCell ref="O162:P162"/>
    <mergeCell ref="Q162:R162"/>
    <mergeCell ref="S162:T162"/>
    <mergeCell ref="U162:V162"/>
    <mergeCell ref="W162:X162"/>
    <mergeCell ref="E164:F164"/>
    <mergeCell ref="G164:H164"/>
    <mergeCell ref="I164:J164"/>
    <mergeCell ref="K164:L164"/>
    <mergeCell ref="M164:N164"/>
    <mergeCell ref="M158:N158"/>
    <mergeCell ref="O158:P158"/>
    <mergeCell ref="Q158:R158"/>
    <mergeCell ref="S158:T158"/>
    <mergeCell ref="U158:V158"/>
    <mergeCell ref="K156:L156"/>
    <mergeCell ref="M156:N156"/>
    <mergeCell ref="O156:P156"/>
    <mergeCell ref="Q156:R156"/>
    <mergeCell ref="S156:T156"/>
    <mergeCell ref="U156:V156"/>
    <mergeCell ref="S161:T161"/>
    <mergeCell ref="U161:V161"/>
    <mergeCell ref="W161:X161"/>
    <mergeCell ref="A162:A164"/>
    <mergeCell ref="C162:C164"/>
    <mergeCell ref="E162:F162"/>
    <mergeCell ref="G162:H162"/>
    <mergeCell ref="I162:J162"/>
    <mergeCell ref="K162:L162"/>
    <mergeCell ref="M162:N162"/>
    <mergeCell ref="S159:T159"/>
    <mergeCell ref="U159:V159"/>
    <mergeCell ref="W159:X159"/>
    <mergeCell ref="E161:F161"/>
    <mergeCell ref="G161:H161"/>
    <mergeCell ref="I161:J161"/>
    <mergeCell ref="K161:L161"/>
    <mergeCell ref="M161:N161"/>
    <mergeCell ref="O161:P161"/>
    <mergeCell ref="Q161:R161"/>
    <mergeCell ref="O164:P164"/>
    <mergeCell ref="U155:V155"/>
    <mergeCell ref="W155:X155"/>
    <mergeCell ref="E156:F156"/>
    <mergeCell ref="G156:H156"/>
    <mergeCell ref="I156:J156"/>
    <mergeCell ref="O153:P153"/>
    <mergeCell ref="Q153:R153"/>
    <mergeCell ref="S153:T153"/>
    <mergeCell ref="U153:V153"/>
    <mergeCell ref="W153:X153"/>
    <mergeCell ref="E155:F155"/>
    <mergeCell ref="G155:H155"/>
    <mergeCell ref="I155:J155"/>
    <mergeCell ref="K155:L155"/>
    <mergeCell ref="M155:N155"/>
    <mergeCell ref="W158:X158"/>
    <mergeCell ref="A159:A161"/>
    <mergeCell ref="C159:C161"/>
    <mergeCell ref="E159:F159"/>
    <mergeCell ref="G159:H159"/>
    <mergeCell ref="I159:J159"/>
    <mergeCell ref="K159:L159"/>
    <mergeCell ref="M159:N159"/>
    <mergeCell ref="O159:P159"/>
    <mergeCell ref="Q159:R159"/>
    <mergeCell ref="A156:A158"/>
    <mergeCell ref="C156:C158"/>
    <mergeCell ref="W156:X156"/>
    <mergeCell ref="E158:F158"/>
    <mergeCell ref="G158:H158"/>
    <mergeCell ref="I158:J158"/>
    <mergeCell ref="K158:L158"/>
    <mergeCell ref="Q149:R149"/>
    <mergeCell ref="S149:T149"/>
    <mergeCell ref="U149:V149"/>
    <mergeCell ref="K147:L147"/>
    <mergeCell ref="M147:N147"/>
    <mergeCell ref="O147:P147"/>
    <mergeCell ref="Q147:R147"/>
    <mergeCell ref="S147:T147"/>
    <mergeCell ref="U147:V147"/>
    <mergeCell ref="S152:T152"/>
    <mergeCell ref="U152:V152"/>
    <mergeCell ref="W152:X152"/>
    <mergeCell ref="A153:A155"/>
    <mergeCell ref="C153:C155"/>
    <mergeCell ref="E153:F153"/>
    <mergeCell ref="G153:H153"/>
    <mergeCell ref="I153:J153"/>
    <mergeCell ref="K153:L153"/>
    <mergeCell ref="M153:N153"/>
    <mergeCell ref="S150:T150"/>
    <mergeCell ref="U150:V150"/>
    <mergeCell ref="W150:X150"/>
    <mergeCell ref="E152:F152"/>
    <mergeCell ref="G152:H152"/>
    <mergeCell ref="I152:J152"/>
    <mergeCell ref="K152:L152"/>
    <mergeCell ref="M152:N152"/>
    <mergeCell ref="O152:P152"/>
    <mergeCell ref="Q152:R152"/>
    <mergeCell ref="O155:P155"/>
    <mergeCell ref="Q155:R155"/>
    <mergeCell ref="S155:T155"/>
    <mergeCell ref="E147:F147"/>
    <mergeCell ref="G147:H147"/>
    <mergeCell ref="I147:J147"/>
    <mergeCell ref="O144:P144"/>
    <mergeCell ref="Q144:R144"/>
    <mergeCell ref="S144:T144"/>
    <mergeCell ref="U144:V144"/>
    <mergeCell ref="W144:X144"/>
    <mergeCell ref="E146:F146"/>
    <mergeCell ref="G146:H146"/>
    <mergeCell ref="I146:J146"/>
    <mergeCell ref="K146:L146"/>
    <mergeCell ref="M146:N146"/>
    <mergeCell ref="W149:X149"/>
    <mergeCell ref="A150:A152"/>
    <mergeCell ref="C150:C152"/>
    <mergeCell ref="E150:F150"/>
    <mergeCell ref="G150:H150"/>
    <mergeCell ref="I150:J150"/>
    <mergeCell ref="K150:L150"/>
    <mergeCell ref="M150:N150"/>
    <mergeCell ref="O150:P150"/>
    <mergeCell ref="Q150:R150"/>
    <mergeCell ref="A147:A149"/>
    <mergeCell ref="C147:C149"/>
    <mergeCell ref="W147:X147"/>
    <mergeCell ref="E149:F149"/>
    <mergeCell ref="G149:H149"/>
    <mergeCell ref="I149:J149"/>
    <mergeCell ref="K149:L149"/>
    <mergeCell ref="M149:N149"/>
    <mergeCell ref="O149:P149"/>
    <mergeCell ref="A144:A146"/>
    <mergeCell ref="C144:C146"/>
    <mergeCell ref="E144:F144"/>
    <mergeCell ref="G144:H144"/>
    <mergeCell ref="I144:J144"/>
    <mergeCell ref="K144:L144"/>
    <mergeCell ref="M144:N144"/>
    <mergeCell ref="S141:T141"/>
    <mergeCell ref="U141:V141"/>
    <mergeCell ref="W141:X141"/>
    <mergeCell ref="E143:F143"/>
    <mergeCell ref="G143:H143"/>
    <mergeCell ref="I143:J143"/>
    <mergeCell ref="K143:L143"/>
    <mergeCell ref="M143:N143"/>
    <mergeCell ref="O143:P143"/>
    <mergeCell ref="Q143:R143"/>
    <mergeCell ref="O146:P146"/>
    <mergeCell ref="Q146:R146"/>
    <mergeCell ref="S146:T146"/>
    <mergeCell ref="U146:V146"/>
    <mergeCell ref="W146:X146"/>
    <mergeCell ref="W140:X140"/>
    <mergeCell ref="A141:A143"/>
    <mergeCell ref="C141:C143"/>
    <mergeCell ref="E141:F141"/>
    <mergeCell ref="G141:H141"/>
    <mergeCell ref="I141:J141"/>
    <mergeCell ref="K141:L141"/>
    <mergeCell ref="M141:N141"/>
    <mergeCell ref="O141:P141"/>
    <mergeCell ref="Q141:R141"/>
    <mergeCell ref="A138:A140"/>
    <mergeCell ref="C138:C140"/>
    <mergeCell ref="W138:X138"/>
    <mergeCell ref="E140:F140"/>
    <mergeCell ref="G140:H140"/>
    <mergeCell ref="I140:J140"/>
    <mergeCell ref="K140:L140"/>
    <mergeCell ref="M140:N140"/>
    <mergeCell ref="O140:P140"/>
    <mergeCell ref="Q140:R140"/>
    <mergeCell ref="S140:T140"/>
    <mergeCell ref="U140:V140"/>
    <mergeCell ref="K138:L138"/>
    <mergeCell ref="M138:N138"/>
    <mergeCell ref="O138:P138"/>
    <mergeCell ref="Q138:R138"/>
    <mergeCell ref="S138:T138"/>
    <mergeCell ref="U138:V138"/>
    <mergeCell ref="S143:T143"/>
    <mergeCell ref="U143:V143"/>
    <mergeCell ref="W143:X143"/>
    <mergeCell ref="Q137:R137"/>
    <mergeCell ref="S137:T137"/>
    <mergeCell ref="U137:V137"/>
    <mergeCell ref="W137:X137"/>
    <mergeCell ref="E138:F138"/>
    <mergeCell ref="G138:H138"/>
    <mergeCell ref="I138:J138"/>
    <mergeCell ref="O135:P135"/>
    <mergeCell ref="Q135:R135"/>
    <mergeCell ref="S135:T135"/>
    <mergeCell ref="U135:V135"/>
    <mergeCell ref="W135:X135"/>
    <mergeCell ref="E137:F137"/>
    <mergeCell ref="G137:H137"/>
    <mergeCell ref="I137:J137"/>
    <mergeCell ref="K137:L137"/>
    <mergeCell ref="M137:N137"/>
    <mergeCell ref="M131:N131"/>
    <mergeCell ref="O131:P131"/>
    <mergeCell ref="Q131:R131"/>
    <mergeCell ref="S131:T131"/>
    <mergeCell ref="U131:V131"/>
    <mergeCell ref="K129:L129"/>
    <mergeCell ref="M129:N129"/>
    <mergeCell ref="O129:P129"/>
    <mergeCell ref="Q129:R129"/>
    <mergeCell ref="S129:T129"/>
    <mergeCell ref="U129:V129"/>
    <mergeCell ref="S134:T134"/>
    <mergeCell ref="U134:V134"/>
    <mergeCell ref="W134:X134"/>
    <mergeCell ref="A135:A137"/>
    <mergeCell ref="C135:C137"/>
    <mergeCell ref="E135:F135"/>
    <mergeCell ref="G135:H135"/>
    <mergeCell ref="I135:J135"/>
    <mergeCell ref="K135:L135"/>
    <mergeCell ref="M135:N135"/>
    <mergeCell ref="S132:T132"/>
    <mergeCell ref="U132:V132"/>
    <mergeCell ref="W132:X132"/>
    <mergeCell ref="E134:F134"/>
    <mergeCell ref="G134:H134"/>
    <mergeCell ref="I134:J134"/>
    <mergeCell ref="K134:L134"/>
    <mergeCell ref="M134:N134"/>
    <mergeCell ref="O134:P134"/>
    <mergeCell ref="Q134:R134"/>
    <mergeCell ref="O137:P137"/>
    <mergeCell ref="U128:V128"/>
    <mergeCell ref="W128:X128"/>
    <mergeCell ref="E129:F129"/>
    <mergeCell ref="G129:H129"/>
    <mergeCell ref="I129:J129"/>
    <mergeCell ref="O126:P126"/>
    <mergeCell ref="Q126:R126"/>
    <mergeCell ref="S126:T126"/>
    <mergeCell ref="U126:V126"/>
    <mergeCell ref="W126:X126"/>
    <mergeCell ref="E128:F128"/>
    <mergeCell ref="G128:H128"/>
    <mergeCell ref="I128:J128"/>
    <mergeCell ref="K128:L128"/>
    <mergeCell ref="M128:N128"/>
    <mergeCell ref="W131:X131"/>
    <mergeCell ref="A132:A134"/>
    <mergeCell ref="C132:C134"/>
    <mergeCell ref="E132:F132"/>
    <mergeCell ref="G132:H132"/>
    <mergeCell ref="I132:J132"/>
    <mergeCell ref="K132:L132"/>
    <mergeCell ref="M132:N132"/>
    <mergeCell ref="O132:P132"/>
    <mergeCell ref="Q132:R132"/>
    <mergeCell ref="A129:A131"/>
    <mergeCell ref="C129:C131"/>
    <mergeCell ref="W129:X129"/>
    <mergeCell ref="E131:F131"/>
    <mergeCell ref="G131:H131"/>
    <mergeCell ref="I131:J131"/>
    <mergeCell ref="K131:L131"/>
    <mergeCell ref="Q122:R122"/>
    <mergeCell ref="S122:T122"/>
    <mergeCell ref="U122:V122"/>
    <mergeCell ref="K120:L120"/>
    <mergeCell ref="M120:N120"/>
    <mergeCell ref="O120:P120"/>
    <mergeCell ref="Q120:R120"/>
    <mergeCell ref="S120:T120"/>
    <mergeCell ref="U120:V120"/>
    <mergeCell ref="S125:T125"/>
    <mergeCell ref="U125:V125"/>
    <mergeCell ref="W125:X125"/>
    <mergeCell ref="A126:A128"/>
    <mergeCell ref="C126:C128"/>
    <mergeCell ref="E126:F126"/>
    <mergeCell ref="G126:H126"/>
    <mergeCell ref="I126:J126"/>
    <mergeCell ref="K126:L126"/>
    <mergeCell ref="M126:N126"/>
    <mergeCell ref="S123:T123"/>
    <mergeCell ref="U123:V123"/>
    <mergeCell ref="W123:X123"/>
    <mergeCell ref="E125:F125"/>
    <mergeCell ref="G125:H125"/>
    <mergeCell ref="I125:J125"/>
    <mergeCell ref="K125:L125"/>
    <mergeCell ref="M125:N125"/>
    <mergeCell ref="O125:P125"/>
    <mergeCell ref="Q125:R125"/>
    <mergeCell ref="O128:P128"/>
    <mergeCell ref="Q128:R128"/>
    <mergeCell ref="S128:T128"/>
    <mergeCell ref="E120:F120"/>
    <mergeCell ref="G120:H120"/>
    <mergeCell ref="I120:J120"/>
    <mergeCell ref="O117:P117"/>
    <mergeCell ref="Q117:R117"/>
    <mergeCell ref="S117:T117"/>
    <mergeCell ref="U117:V117"/>
    <mergeCell ref="W117:X117"/>
    <mergeCell ref="E119:F119"/>
    <mergeCell ref="G119:H119"/>
    <mergeCell ref="I119:J119"/>
    <mergeCell ref="K119:L119"/>
    <mergeCell ref="M119:N119"/>
    <mergeCell ref="W122:X122"/>
    <mergeCell ref="A123:A125"/>
    <mergeCell ref="C123:C125"/>
    <mergeCell ref="E123:F123"/>
    <mergeCell ref="G123:H123"/>
    <mergeCell ref="I123:J123"/>
    <mergeCell ref="K123:L123"/>
    <mergeCell ref="M123:N123"/>
    <mergeCell ref="O123:P123"/>
    <mergeCell ref="Q123:R123"/>
    <mergeCell ref="A120:A122"/>
    <mergeCell ref="C120:C122"/>
    <mergeCell ref="W120:X120"/>
    <mergeCell ref="E122:F122"/>
    <mergeCell ref="G122:H122"/>
    <mergeCell ref="I122:J122"/>
    <mergeCell ref="K122:L122"/>
    <mergeCell ref="M122:N122"/>
    <mergeCell ref="O122:P122"/>
    <mergeCell ref="A117:A119"/>
    <mergeCell ref="C117:C119"/>
    <mergeCell ref="E117:F117"/>
    <mergeCell ref="G117:H117"/>
    <mergeCell ref="I117:J117"/>
    <mergeCell ref="K117:L117"/>
    <mergeCell ref="M117:N117"/>
    <mergeCell ref="S114:T114"/>
    <mergeCell ref="U114:V114"/>
    <mergeCell ref="W114:X114"/>
    <mergeCell ref="E116:F116"/>
    <mergeCell ref="G116:H116"/>
    <mergeCell ref="I116:J116"/>
    <mergeCell ref="K116:L116"/>
    <mergeCell ref="M116:N116"/>
    <mergeCell ref="O116:P116"/>
    <mergeCell ref="Q116:R116"/>
    <mergeCell ref="O119:P119"/>
    <mergeCell ref="Q119:R119"/>
    <mergeCell ref="S119:T119"/>
    <mergeCell ref="U119:V119"/>
    <mergeCell ref="W119:X119"/>
    <mergeCell ref="W113:X113"/>
    <mergeCell ref="A114:A116"/>
    <mergeCell ref="C114:C116"/>
    <mergeCell ref="E114:F114"/>
    <mergeCell ref="G114:H114"/>
    <mergeCell ref="I114:J114"/>
    <mergeCell ref="K114:L114"/>
    <mergeCell ref="M114:N114"/>
    <mergeCell ref="O114:P114"/>
    <mergeCell ref="Q114:R114"/>
    <mergeCell ref="A111:A113"/>
    <mergeCell ref="C111:C113"/>
    <mergeCell ref="W111:X111"/>
    <mergeCell ref="E113:F113"/>
    <mergeCell ref="G113:H113"/>
    <mergeCell ref="I113:J113"/>
    <mergeCell ref="K113:L113"/>
    <mergeCell ref="M113:N113"/>
    <mergeCell ref="O113:P113"/>
    <mergeCell ref="Q113:R113"/>
    <mergeCell ref="S113:T113"/>
    <mergeCell ref="U113:V113"/>
    <mergeCell ref="K111:L111"/>
    <mergeCell ref="M111:N111"/>
    <mergeCell ref="O111:P111"/>
    <mergeCell ref="Q111:R111"/>
    <mergeCell ref="S111:T111"/>
    <mergeCell ref="U111:V111"/>
    <mergeCell ref="S116:T116"/>
    <mergeCell ref="U116:V116"/>
    <mergeCell ref="W116:X116"/>
    <mergeCell ref="Q110:R110"/>
    <mergeCell ref="S110:T110"/>
    <mergeCell ref="U110:V110"/>
    <mergeCell ref="W110:X110"/>
    <mergeCell ref="E111:F111"/>
    <mergeCell ref="G111:H111"/>
    <mergeCell ref="I111:J111"/>
    <mergeCell ref="O108:P108"/>
    <mergeCell ref="Q108:R108"/>
    <mergeCell ref="S108:T108"/>
    <mergeCell ref="U108:V108"/>
    <mergeCell ref="W108:X108"/>
    <mergeCell ref="E110:F110"/>
    <mergeCell ref="G110:H110"/>
    <mergeCell ref="I110:J110"/>
    <mergeCell ref="K110:L110"/>
    <mergeCell ref="M110:N110"/>
    <mergeCell ref="M104:N104"/>
    <mergeCell ref="O104:P104"/>
    <mergeCell ref="Q104:R104"/>
    <mergeCell ref="S104:T104"/>
    <mergeCell ref="U104:V104"/>
    <mergeCell ref="K102:L102"/>
    <mergeCell ref="M102:N102"/>
    <mergeCell ref="O102:P102"/>
    <mergeCell ref="Q102:R102"/>
    <mergeCell ref="S102:T102"/>
    <mergeCell ref="U102:V102"/>
    <mergeCell ref="S107:T107"/>
    <mergeCell ref="U107:V107"/>
    <mergeCell ref="W107:X107"/>
    <mergeCell ref="A108:A110"/>
    <mergeCell ref="C108:C110"/>
    <mergeCell ref="E108:F108"/>
    <mergeCell ref="G108:H108"/>
    <mergeCell ref="I108:J108"/>
    <mergeCell ref="K108:L108"/>
    <mergeCell ref="M108:N108"/>
    <mergeCell ref="S105:T105"/>
    <mergeCell ref="U105:V105"/>
    <mergeCell ref="W105:X105"/>
    <mergeCell ref="E107:F107"/>
    <mergeCell ref="G107:H107"/>
    <mergeCell ref="I107:J107"/>
    <mergeCell ref="K107:L107"/>
    <mergeCell ref="M107:N107"/>
    <mergeCell ref="O107:P107"/>
    <mergeCell ref="Q107:R107"/>
    <mergeCell ref="O110:P110"/>
    <mergeCell ref="U101:V101"/>
    <mergeCell ref="W101:X101"/>
    <mergeCell ref="E102:F102"/>
    <mergeCell ref="G102:H102"/>
    <mergeCell ref="I102:J102"/>
    <mergeCell ref="O99:P99"/>
    <mergeCell ref="Q99:R99"/>
    <mergeCell ref="S99:T99"/>
    <mergeCell ref="U99:V99"/>
    <mergeCell ref="W99:X99"/>
    <mergeCell ref="E101:F101"/>
    <mergeCell ref="G101:H101"/>
    <mergeCell ref="I101:J101"/>
    <mergeCell ref="K101:L101"/>
    <mergeCell ref="M101:N101"/>
    <mergeCell ref="W104:X104"/>
    <mergeCell ref="A105:A107"/>
    <mergeCell ref="C105:C107"/>
    <mergeCell ref="E105:F105"/>
    <mergeCell ref="G105:H105"/>
    <mergeCell ref="I105:J105"/>
    <mergeCell ref="K105:L105"/>
    <mergeCell ref="M105:N105"/>
    <mergeCell ref="O105:P105"/>
    <mergeCell ref="Q105:R105"/>
    <mergeCell ref="A102:A104"/>
    <mergeCell ref="C102:C104"/>
    <mergeCell ref="W102:X102"/>
    <mergeCell ref="E104:F104"/>
    <mergeCell ref="G104:H104"/>
    <mergeCell ref="I104:J104"/>
    <mergeCell ref="K104:L104"/>
    <mergeCell ref="Q95:R95"/>
    <mergeCell ref="S95:T95"/>
    <mergeCell ref="U95:V95"/>
    <mergeCell ref="K93:L93"/>
    <mergeCell ref="M93:N93"/>
    <mergeCell ref="O93:P93"/>
    <mergeCell ref="Q93:R93"/>
    <mergeCell ref="S93:T93"/>
    <mergeCell ref="U93:V93"/>
    <mergeCell ref="S98:T98"/>
    <mergeCell ref="U98:V98"/>
    <mergeCell ref="W98:X98"/>
    <mergeCell ref="A99:A101"/>
    <mergeCell ref="C99:C101"/>
    <mergeCell ref="E99:F99"/>
    <mergeCell ref="G99:H99"/>
    <mergeCell ref="I99:J99"/>
    <mergeCell ref="K99:L99"/>
    <mergeCell ref="M99:N99"/>
    <mergeCell ref="S96:T96"/>
    <mergeCell ref="U96:V96"/>
    <mergeCell ref="W96:X96"/>
    <mergeCell ref="E98:F98"/>
    <mergeCell ref="G98:H98"/>
    <mergeCell ref="I98:J98"/>
    <mergeCell ref="K98:L98"/>
    <mergeCell ref="M98:N98"/>
    <mergeCell ref="O98:P98"/>
    <mergeCell ref="Q98:R98"/>
    <mergeCell ref="O101:P101"/>
    <mergeCell ref="Q101:R101"/>
    <mergeCell ref="S101:T101"/>
    <mergeCell ref="E93:F93"/>
    <mergeCell ref="G93:H93"/>
    <mergeCell ref="I93:J93"/>
    <mergeCell ref="O90:P90"/>
    <mergeCell ref="Q90:R90"/>
    <mergeCell ref="S90:T90"/>
    <mergeCell ref="U90:V90"/>
    <mergeCell ref="W90:X90"/>
    <mergeCell ref="E92:F92"/>
    <mergeCell ref="G92:H92"/>
    <mergeCell ref="I92:J92"/>
    <mergeCell ref="K92:L92"/>
    <mergeCell ref="M92:N92"/>
    <mergeCell ref="W95:X95"/>
    <mergeCell ref="A96:A98"/>
    <mergeCell ref="C96:C98"/>
    <mergeCell ref="E96:F96"/>
    <mergeCell ref="G96:H96"/>
    <mergeCell ref="I96:J96"/>
    <mergeCell ref="K96:L96"/>
    <mergeCell ref="M96:N96"/>
    <mergeCell ref="O96:P96"/>
    <mergeCell ref="Q96:R96"/>
    <mergeCell ref="A93:A95"/>
    <mergeCell ref="C93:C95"/>
    <mergeCell ref="W93:X93"/>
    <mergeCell ref="E95:F95"/>
    <mergeCell ref="G95:H95"/>
    <mergeCell ref="I95:J95"/>
    <mergeCell ref="K95:L95"/>
    <mergeCell ref="M95:N95"/>
    <mergeCell ref="O95:P95"/>
    <mergeCell ref="S89:T89"/>
    <mergeCell ref="U89:V89"/>
    <mergeCell ref="W89:X89"/>
    <mergeCell ref="A90:A92"/>
    <mergeCell ref="C90:C92"/>
    <mergeCell ref="E90:F90"/>
    <mergeCell ref="G90:H90"/>
    <mergeCell ref="I90:J90"/>
    <mergeCell ref="K90:L90"/>
    <mergeCell ref="M90:N90"/>
    <mergeCell ref="S87:T87"/>
    <mergeCell ref="U87:V87"/>
    <mergeCell ref="W87:X87"/>
    <mergeCell ref="E89:F89"/>
    <mergeCell ref="G89:H89"/>
    <mergeCell ref="I89:J89"/>
    <mergeCell ref="K89:L89"/>
    <mergeCell ref="M89:N89"/>
    <mergeCell ref="O89:P89"/>
    <mergeCell ref="Q89:R89"/>
    <mergeCell ref="O92:P92"/>
    <mergeCell ref="Q92:R92"/>
    <mergeCell ref="S92:T92"/>
    <mergeCell ref="U92:V92"/>
    <mergeCell ref="W92:X92"/>
    <mergeCell ref="W86:X86"/>
    <mergeCell ref="A87:A89"/>
    <mergeCell ref="C87:C89"/>
    <mergeCell ref="E87:F87"/>
    <mergeCell ref="G87:H87"/>
    <mergeCell ref="I87:J87"/>
    <mergeCell ref="K87:L87"/>
    <mergeCell ref="M87:N87"/>
    <mergeCell ref="O87:P87"/>
    <mergeCell ref="Q87:R87"/>
    <mergeCell ref="A84:A86"/>
    <mergeCell ref="C84:C86"/>
    <mergeCell ref="A81:A83"/>
    <mergeCell ref="C81:C83"/>
    <mergeCell ref="E81:F81"/>
    <mergeCell ref="G81:H81"/>
    <mergeCell ref="I81:J81"/>
    <mergeCell ref="K81:L81"/>
    <mergeCell ref="M81:N81"/>
    <mergeCell ref="W84:X84"/>
    <mergeCell ref="E86:F86"/>
    <mergeCell ref="G86:H86"/>
    <mergeCell ref="I86:J86"/>
    <mergeCell ref="K86:L86"/>
    <mergeCell ref="M86:N86"/>
    <mergeCell ref="O86:P86"/>
    <mergeCell ref="Q86:R86"/>
    <mergeCell ref="S86:T86"/>
    <mergeCell ref="U86:V86"/>
    <mergeCell ref="K84:L84"/>
    <mergeCell ref="M84:N84"/>
    <mergeCell ref="O84:P84"/>
    <mergeCell ref="K75:L75"/>
    <mergeCell ref="M75:N75"/>
    <mergeCell ref="O75:P75"/>
    <mergeCell ref="Q75:R75"/>
    <mergeCell ref="S75:T75"/>
    <mergeCell ref="U75:V75"/>
    <mergeCell ref="O81:P81"/>
    <mergeCell ref="Q81:R81"/>
    <mergeCell ref="S81:T81"/>
    <mergeCell ref="U81:V81"/>
    <mergeCell ref="W81:X81"/>
    <mergeCell ref="E83:F83"/>
    <mergeCell ref="G83:H83"/>
    <mergeCell ref="I83:J83"/>
    <mergeCell ref="K83:L83"/>
    <mergeCell ref="M83:N83"/>
    <mergeCell ref="S78:T78"/>
    <mergeCell ref="U78:V78"/>
    <mergeCell ref="I77:J77"/>
    <mergeCell ref="K77:L77"/>
    <mergeCell ref="M77:N77"/>
    <mergeCell ref="E80:F80"/>
    <mergeCell ref="G80:H80"/>
    <mergeCell ref="Q84:R84"/>
    <mergeCell ref="S84:T84"/>
    <mergeCell ref="U84:V84"/>
    <mergeCell ref="O83:P83"/>
    <mergeCell ref="Q83:R83"/>
    <mergeCell ref="S83:T83"/>
    <mergeCell ref="U83:V83"/>
    <mergeCell ref="W83:X83"/>
    <mergeCell ref="E84:F84"/>
    <mergeCell ref="G84:H84"/>
    <mergeCell ref="I84:J84"/>
    <mergeCell ref="Q77:R77"/>
    <mergeCell ref="S77:T77"/>
    <mergeCell ref="U77:V77"/>
    <mergeCell ref="M69:N69"/>
    <mergeCell ref="O69:P69"/>
    <mergeCell ref="Q69:R69"/>
    <mergeCell ref="W78:X78"/>
    <mergeCell ref="S71:T71"/>
    <mergeCell ref="U71:V71"/>
    <mergeCell ref="W71:X71"/>
    <mergeCell ref="G72:H72"/>
    <mergeCell ref="I72:J72"/>
    <mergeCell ref="K72:L72"/>
    <mergeCell ref="M72:N72"/>
    <mergeCell ref="S69:T69"/>
    <mergeCell ref="U69:V69"/>
    <mergeCell ref="W69:X69"/>
    <mergeCell ref="E71:F71"/>
    <mergeCell ref="G71:H71"/>
    <mergeCell ref="I71:J71"/>
    <mergeCell ref="K71:L71"/>
    <mergeCell ref="A75:A77"/>
    <mergeCell ref="C75:C77"/>
    <mergeCell ref="E75:F75"/>
    <mergeCell ref="G75:H75"/>
    <mergeCell ref="I75:J75"/>
    <mergeCell ref="O72:P72"/>
    <mergeCell ref="Q72:R72"/>
    <mergeCell ref="S72:T72"/>
    <mergeCell ref="U72:V72"/>
    <mergeCell ref="W72:X72"/>
    <mergeCell ref="E74:F74"/>
    <mergeCell ref="G74:H74"/>
    <mergeCell ref="I74:J74"/>
    <mergeCell ref="K74:L74"/>
    <mergeCell ref="M74:N74"/>
    <mergeCell ref="W77:X77"/>
    <mergeCell ref="A78:A80"/>
    <mergeCell ref="C78:C80"/>
    <mergeCell ref="E78:F78"/>
    <mergeCell ref="G78:H78"/>
    <mergeCell ref="I78:J78"/>
    <mergeCell ref="K78:L78"/>
    <mergeCell ref="M78:N78"/>
    <mergeCell ref="O78:P78"/>
    <mergeCell ref="Q78:R78"/>
    <mergeCell ref="W75:X75"/>
    <mergeCell ref="E77:F77"/>
    <mergeCell ref="G77:H77"/>
    <mergeCell ref="O77:P77"/>
    <mergeCell ref="A72:A74"/>
    <mergeCell ref="C72:C74"/>
    <mergeCell ref="E72:F72"/>
    <mergeCell ref="U66:V66"/>
    <mergeCell ref="M71:N71"/>
    <mergeCell ref="O71:P71"/>
    <mergeCell ref="Q71:R71"/>
    <mergeCell ref="O74:P74"/>
    <mergeCell ref="Q74:R74"/>
    <mergeCell ref="S74:T74"/>
    <mergeCell ref="U74:V74"/>
    <mergeCell ref="W74:X74"/>
    <mergeCell ref="A69:A71"/>
    <mergeCell ref="C69:C71"/>
    <mergeCell ref="E69:F69"/>
    <mergeCell ref="G69:H69"/>
    <mergeCell ref="I69:J69"/>
    <mergeCell ref="K69:L69"/>
    <mergeCell ref="A66:A68"/>
    <mergeCell ref="C66:C68"/>
    <mergeCell ref="E66:F66"/>
    <mergeCell ref="G66:H66"/>
    <mergeCell ref="I66:J66"/>
    <mergeCell ref="G60:H60"/>
    <mergeCell ref="I60:J60"/>
    <mergeCell ref="K60:L60"/>
    <mergeCell ref="M60:N60"/>
    <mergeCell ref="O60:P60"/>
    <mergeCell ref="Q60:R60"/>
    <mergeCell ref="O63:P63"/>
    <mergeCell ref="Q63:R63"/>
    <mergeCell ref="S63:T63"/>
    <mergeCell ref="U63:V63"/>
    <mergeCell ref="W63:X63"/>
    <mergeCell ref="E65:F65"/>
    <mergeCell ref="G65:H65"/>
    <mergeCell ref="I65:J65"/>
    <mergeCell ref="K65:L65"/>
    <mergeCell ref="M65:N65"/>
    <mergeCell ref="W68:X68"/>
    <mergeCell ref="W66:X66"/>
    <mergeCell ref="E68:F68"/>
    <mergeCell ref="G68:H68"/>
    <mergeCell ref="I68:J68"/>
    <mergeCell ref="K68:L68"/>
    <mergeCell ref="M68:N68"/>
    <mergeCell ref="O68:P68"/>
    <mergeCell ref="Q68:R68"/>
    <mergeCell ref="S68:T68"/>
    <mergeCell ref="U68:V68"/>
    <mergeCell ref="K66:L66"/>
    <mergeCell ref="M66:N66"/>
    <mergeCell ref="O66:P66"/>
    <mergeCell ref="Q66:R66"/>
    <mergeCell ref="S66:T66"/>
    <mergeCell ref="O57:P57"/>
    <mergeCell ref="Q57:R57"/>
    <mergeCell ref="S57:T57"/>
    <mergeCell ref="U57:V57"/>
    <mergeCell ref="S62:T62"/>
    <mergeCell ref="U62:V62"/>
    <mergeCell ref="W62:X62"/>
    <mergeCell ref="A63:A65"/>
    <mergeCell ref="C63:C65"/>
    <mergeCell ref="E63:F63"/>
    <mergeCell ref="G63:H63"/>
    <mergeCell ref="I63:J63"/>
    <mergeCell ref="K63:L63"/>
    <mergeCell ref="M63:N63"/>
    <mergeCell ref="S60:T60"/>
    <mergeCell ref="U60:V60"/>
    <mergeCell ref="W60:X60"/>
    <mergeCell ref="E62:F62"/>
    <mergeCell ref="G62:H62"/>
    <mergeCell ref="I62:J62"/>
    <mergeCell ref="K62:L62"/>
    <mergeCell ref="M62:N62"/>
    <mergeCell ref="O62:P62"/>
    <mergeCell ref="Q62:R62"/>
    <mergeCell ref="O65:P65"/>
    <mergeCell ref="Q65:R65"/>
    <mergeCell ref="S65:T65"/>
    <mergeCell ref="U65:V65"/>
    <mergeCell ref="W65:X65"/>
    <mergeCell ref="A60:A62"/>
    <mergeCell ref="C60:C62"/>
    <mergeCell ref="E60:F60"/>
    <mergeCell ref="K51:L51"/>
    <mergeCell ref="M51:N51"/>
    <mergeCell ref="O51:P51"/>
    <mergeCell ref="Q51:R51"/>
    <mergeCell ref="A57:A59"/>
    <mergeCell ref="C57:C59"/>
    <mergeCell ref="E57:F57"/>
    <mergeCell ref="G57:H57"/>
    <mergeCell ref="I57:J57"/>
    <mergeCell ref="O54:P54"/>
    <mergeCell ref="Q54:R54"/>
    <mergeCell ref="S54:T54"/>
    <mergeCell ref="U54:V54"/>
    <mergeCell ref="W54:X54"/>
    <mergeCell ref="E56:F56"/>
    <mergeCell ref="G56:H56"/>
    <mergeCell ref="I56:J56"/>
    <mergeCell ref="K56:L56"/>
    <mergeCell ref="M56:N56"/>
    <mergeCell ref="W59:X59"/>
    <mergeCell ref="W57:X57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K57:L57"/>
    <mergeCell ref="M57:N57"/>
    <mergeCell ref="S48:T48"/>
    <mergeCell ref="U48:V48"/>
    <mergeCell ref="S53:T53"/>
    <mergeCell ref="U53:V53"/>
    <mergeCell ref="W53:X53"/>
    <mergeCell ref="A54:A56"/>
    <mergeCell ref="C54:C56"/>
    <mergeCell ref="E54:F54"/>
    <mergeCell ref="G54:H54"/>
    <mergeCell ref="I54:J54"/>
    <mergeCell ref="K54:L54"/>
    <mergeCell ref="M54:N54"/>
    <mergeCell ref="S51:T51"/>
    <mergeCell ref="U51:V51"/>
    <mergeCell ref="W51:X51"/>
    <mergeCell ref="E53:F53"/>
    <mergeCell ref="G53:H53"/>
    <mergeCell ref="I53:J53"/>
    <mergeCell ref="K53:L53"/>
    <mergeCell ref="M53:N53"/>
    <mergeCell ref="O53:P53"/>
    <mergeCell ref="Q53:R53"/>
    <mergeCell ref="O56:P56"/>
    <mergeCell ref="Q56:R56"/>
    <mergeCell ref="S56:T56"/>
    <mergeCell ref="U56:V56"/>
    <mergeCell ref="W56:X56"/>
    <mergeCell ref="A51:A53"/>
    <mergeCell ref="C51:C53"/>
    <mergeCell ref="E51:F51"/>
    <mergeCell ref="G51:H51"/>
    <mergeCell ref="I51:J51"/>
    <mergeCell ref="U47:V47"/>
    <mergeCell ref="W47:X47"/>
    <mergeCell ref="A48:A50"/>
    <mergeCell ref="C48:C50"/>
    <mergeCell ref="E48:F48"/>
    <mergeCell ref="G48:H48"/>
    <mergeCell ref="I48:J48"/>
    <mergeCell ref="O45:P45"/>
    <mergeCell ref="Q45:R45"/>
    <mergeCell ref="S45:T45"/>
    <mergeCell ref="U45:V45"/>
    <mergeCell ref="W45:X45"/>
    <mergeCell ref="E47:F47"/>
    <mergeCell ref="G47:H47"/>
    <mergeCell ref="I47:J47"/>
    <mergeCell ref="K47:L47"/>
    <mergeCell ref="M47:N47"/>
    <mergeCell ref="W50:X50"/>
    <mergeCell ref="W48:X48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K48:L48"/>
    <mergeCell ref="M48:N48"/>
    <mergeCell ref="O48:P48"/>
    <mergeCell ref="Q48:R48"/>
    <mergeCell ref="Q41:R41"/>
    <mergeCell ref="S41:T41"/>
    <mergeCell ref="U41:V41"/>
    <mergeCell ref="K39:L39"/>
    <mergeCell ref="M39:N39"/>
    <mergeCell ref="O39:P39"/>
    <mergeCell ref="Q39:R39"/>
    <mergeCell ref="S39:T39"/>
    <mergeCell ref="U39:V39"/>
    <mergeCell ref="S44:T44"/>
    <mergeCell ref="U44:V44"/>
    <mergeCell ref="W44:X44"/>
    <mergeCell ref="A45:A47"/>
    <mergeCell ref="C45:C47"/>
    <mergeCell ref="E45:F45"/>
    <mergeCell ref="G45:H45"/>
    <mergeCell ref="I45:J45"/>
    <mergeCell ref="K45:L45"/>
    <mergeCell ref="M45:N45"/>
    <mergeCell ref="S42:T42"/>
    <mergeCell ref="U42:V42"/>
    <mergeCell ref="W42:X42"/>
    <mergeCell ref="E44:F44"/>
    <mergeCell ref="G44:H44"/>
    <mergeCell ref="I44:J44"/>
    <mergeCell ref="K44:L44"/>
    <mergeCell ref="M44:N44"/>
    <mergeCell ref="O44:P44"/>
    <mergeCell ref="Q44:R44"/>
    <mergeCell ref="O47:P47"/>
    <mergeCell ref="Q47:R47"/>
    <mergeCell ref="S47:T47"/>
    <mergeCell ref="A39:A41"/>
    <mergeCell ref="C39:C41"/>
    <mergeCell ref="E39:F39"/>
    <mergeCell ref="G39:H39"/>
    <mergeCell ref="I39:J39"/>
    <mergeCell ref="O36:P36"/>
    <mergeCell ref="Q36:R36"/>
    <mergeCell ref="S36:T36"/>
    <mergeCell ref="U36:V36"/>
    <mergeCell ref="W36:X36"/>
    <mergeCell ref="E38:F38"/>
    <mergeCell ref="G38:H38"/>
    <mergeCell ref="I38:J38"/>
    <mergeCell ref="K38:L38"/>
    <mergeCell ref="M38:N38"/>
    <mergeCell ref="W41:X41"/>
    <mergeCell ref="A42:A44"/>
    <mergeCell ref="C42:C44"/>
    <mergeCell ref="E42:F42"/>
    <mergeCell ref="G42:H42"/>
    <mergeCell ref="I42:J42"/>
    <mergeCell ref="K42:L42"/>
    <mergeCell ref="M42:N42"/>
    <mergeCell ref="O42:P42"/>
    <mergeCell ref="Q42:R42"/>
    <mergeCell ref="W39:X39"/>
    <mergeCell ref="E41:F41"/>
    <mergeCell ref="G41:H41"/>
    <mergeCell ref="I41:J41"/>
    <mergeCell ref="K41:L41"/>
    <mergeCell ref="M41:N41"/>
    <mergeCell ref="O41:P41"/>
    <mergeCell ref="A36:A38"/>
    <mergeCell ref="C36:C38"/>
    <mergeCell ref="E36:F36"/>
    <mergeCell ref="G36:H36"/>
    <mergeCell ref="I36:J36"/>
    <mergeCell ref="K36:L36"/>
    <mergeCell ref="M36:N36"/>
    <mergeCell ref="S33:T33"/>
    <mergeCell ref="U33:V33"/>
    <mergeCell ref="W33:X33"/>
    <mergeCell ref="E35:F35"/>
    <mergeCell ref="G35:H35"/>
    <mergeCell ref="I35:J35"/>
    <mergeCell ref="K35:L35"/>
    <mergeCell ref="M35:N35"/>
    <mergeCell ref="O35:P35"/>
    <mergeCell ref="Q35:R35"/>
    <mergeCell ref="O38:P38"/>
    <mergeCell ref="Q38:R38"/>
    <mergeCell ref="S38:T38"/>
    <mergeCell ref="U38:V38"/>
    <mergeCell ref="W38:X38"/>
    <mergeCell ref="W32:X32"/>
    <mergeCell ref="A33:A35"/>
    <mergeCell ref="C33:C35"/>
    <mergeCell ref="E33:F33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Q32:R32"/>
    <mergeCell ref="S32:T32"/>
    <mergeCell ref="U32:V32"/>
    <mergeCell ref="O29:P29"/>
    <mergeCell ref="Q29:R29"/>
    <mergeCell ref="S29:T29"/>
    <mergeCell ref="U29:V29"/>
    <mergeCell ref="W29:X29"/>
    <mergeCell ref="A30:A32"/>
    <mergeCell ref="C30:C32"/>
    <mergeCell ref="E32:F32"/>
    <mergeCell ref="G32:H32"/>
    <mergeCell ref="I32:J32"/>
    <mergeCell ref="S35:T35"/>
    <mergeCell ref="U35:V35"/>
    <mergeCell ref="W35:X35"/>
    <mergeCell ref="E30:F30"/>
    <mergeCell ref="G30:H30"/>
    <mergeCell ref="I30:J30"/>
    <mergeCell ref="A21:A23"/>
    <mergeCell ref="C21:C23"/>
    <mergeCell ref="E21:F21"/>
    <mergeCell ref="G21:H21"/>
    <mergeCell ref="E23:F23"/>
    <mergeCell ref="G23:H23"/>
    <mergeCell ref="O27:P27"/>
    <mergeCell ref="Q27:R27"/>
    <mergeCell ref="S27:T27"/>
    <mergeCell ref="U27:V27"/>
    <mergeCell ref="W27:X27"/>
    <mergeCell ref="E29:F29"/>
    <mergeCell ref="G29:H29"/>
    <mergeCell ref="I29:J29"/>
    <mergeCell ref="K29:L29"/>
    <mergeCell ref="M29:N29"/>
    <mergeCell ref="S26:T26"/>
    <mergeCell ref="U26:V26"/>
    <mergeCell ref="W26:X26"/>
    <mergeCell ref="A27:A29"/>
    <mergeCell ref="C27:C29"/>
    <mergeCell ref="E27:F27"/>
    <mergeCell ref="G27:H27"/>
    <mergeCell ref="I27:J27"/>
    <mergeCell ref="K27:L27"/>
    <mergeCell ref="M27:N27"/>
    <mergeCell ref="A18:A20"/>
    <mergeCell ref="C18:C20"/>
    <mergeCell ref="E18:F18"/>
    <mergeCell ref="G18:H18"/>
    <mergeCell ref="I18:J18"/>
    <mergeCell ref="K18:L18"/>
    <mergeCell ref="M18:N18"/>
    <mergeCell ref="O18:P18"/>
    <mergeCell ref="Q18:R18"/>
    <mergeCell ref="S24:T24"/>
    <mergeCell ref="U24:V24"/>
    <mergeCell ref="W24:X24"/>
    <mergeCell ref="E26:F26"/>
    <mergeCell ref="G26:H26"/>
    <mergeCell ref="I26:J26"/>
    <mergeCell ref="K26:L26"/>
    <mergeCell ref="M26:N26"/>
    <mergeCell ref="O26:P26"/>
    <mergeCell ref="Q26:R26"/>
    <mergeCell ref="W23:X23"/>
    <mergeCell ref="A24:A26"/>
    <mergeCell ref="C24:C26"/>
    <mergeCell ref="E24:F24"/>
    <mergeCell ref="G24:H24"/>
    <mergeCell ref="I24:J24"/>
    <mergeCell ref="K24:L24"/>
    <mergeCell ref="M24:N24"/>
    <mergeCell ref="O24:P24"/>
    <mergeCell ref="Q24:R24"/>
    <mergeCell ref="K23:L23"/>
    <mergeCell ref="M23:N23"/>
    <mergeCell ref="O23:P23"/>
    <mergeCell ref="S20:T20"/>
    <mergeCell ref="U20:V20"/>
    <mergeCell ref="W20:X20"/>
    <mergeCell ref="I23:J23"/>
    <mergeCell ref="S18:T18"/>
    <mergeCell ref="U18:V18"/>
    <mergeCell ref="W18:X18"/>
    <mergeCell ref="E20:F20"/>
    <mergeCell ref="G20:H20"/>
    <mergeCell ref="I20:J20"/>
    <mergeCell ref="K20:L20"/>
    <mergeCell ref="M20:N20"/>
    <mergeCell ref="O20:P20"/>
    <mergeCell ref="Q20:R20"/>
    <mergeCell ref="Q23:R23"/>
    <mergeCell ref="S23:T23"/>
    <mergeCell ref="U23:V23"/>
    <mergeCell ref="I14:J14"/>
    <mergeCell ref="K14:L14"/>
    <mergeCell ref="M14:N14"/>
    <mergeCell ref="W17:X17"/>
    <mergeCell ref="A12:A14"/>
    <mergeCell ref="C12:C14"/>
    <mergeCell ref="E12:F12"/>
    <mergeCell ref="G12:H12"/>
    <mergeCell ref="I12:J12"/>
    <mergeCell ref="K12:L12"/>
    <mergeCell ref="M12:N12"/>
    <mergeCell ref="W15:X15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K15:L15"/>
    <mergeCell ref="M15:N15"/>
    <mergeCell ref="O15:P15"/>
    <mergeCell ref="Q15:R15"/>
    <mergeCell ref="S15:T15"/>
    <mergeCell ref="U15:V15"/>
    <mergeCell ref="A1:Y1"/>
    <mergeCell ref="A7:Y7"/>
    <mergeCell ref="Q9:R9"/>
    <mergeCell ref="S9:T9"/>
    <mergeCell ref="U9:V9"/>
    <mergeCell ref="W9:X9"/>
    <mergeCell ref="E10:E11"/>
    <mergeCell ref="F10:F11"/>
    <mergeCell ref="G10:G11"/>
    <mergeCell ref="H10:H11"/>
    <mergeCell ref="I10:I11"/>
    <mergeCell ref="W14:X14"/>
    <mergeCell ref="A8:Y8"/>
    <mergeCell ref="A9:A11"/>
    <mergeCell ref="B9:B11"/>
    <mergeCell ref="D9:D11"/>
    <mergeCell ref="E9:F9"/>
    <mergeCell ref="G9:H9"/>
    <mergeCell ref="I9:J9"/>
    <mergeCell ref="K9:L9"/>
    <mergeCell ref="M9:N9"/>
    <mergeCell ref="O9:P9"/>
    <mergeCell ref="V10:V11"/>
    <mergeCell ref="C9:C11"/>
    <mergeCell ref="O12:P12"/>
    <mergeCell ref="Q12:R12"/>
    <mergeCell ref="S12:T12"/>
    <mergeCell ref="U12:V12"/>
    <mergeCell ref="W10:W11"/>
    <mergeCell ref="X10:X11"/>
    <mergeCell ref="P10:P11"/>
    <mergeCell ref="Q10:Q11"/>
    <mergeCell ref="R10:R11"/>
    <mergeCell ref="S10:S11"/>
    <mergeCell ref="T10:T11"/>
    <mergeCell ref="U10:U11"/>
    <mergeCell ref="J10:J11"/>
    <mergeCell ref="K10:K11"/>
    <mergeCell ref="L10:L11"/>
    <mergeCell ref="M10:M11"/>
    <mergeCell ref="N10:N11"/>
    <mergeCell ref="O10:O11"/>
    <mergeCell ref="I209:J209"/>
    <mergeCell ref="K209:L209"/>
    <mergeCell ref="M209:N209"/>
    <mergeCell ref="O209:P209"/>
    <mergeCell ref="Q209:R209"/>
    <mergeCell ref="S209:T209"/>
    <mergeCell ref="U209:V209"/>
    <mergeCell ref="W209:X209"/>
    <mergeCell ref="I80:J80"/>
    <mergeCell ref="K80:L80"/>
    <mergeCell ref="M80:N80"/>
    <mergeCell ref="O80:P80"/>
    <mergeCell ref="Q80:R80"/>
    <mergeCell ref="S80:T80"/>
    <mergeCell ref="U80:V80"/>
    <mergeCell ref="W80:X80"/>
    <mergeCell ref="O14:P14"/>
    <mergeCell ref="Y189:Y191"/>
    <mergeCell ref="Y201:Y203"/>
    <mergeCell ref="Y207:Y209"/>
    <mergeCell ref="Y10:Y11"/>
    <mergeCell ref="Y12:Y14"/>
    <mergeCell ref="Y27:Y29"/>
    <mergeCell ref="Y33:Y35"/>
    <mergeCell ref="Y45:Y47"/>
    <mergeCell ref="Y51:Y53"/>
    <mergeCell ref="Y57:Y59"/>
    <mergeCell ref="Y63:Y65"/>
    <mergeCell ref="Y78:Y80"/>
    <mergeCell ref="Y90:Y92"/>
    <mergeCell ref="Y96:Y98"/>
    <mergeCell ref="Y102:Y104"/>
    <mergeCell ref="Y108:Y110"/>
    <mergeCell ref="Y117:Y119"/>
    <mergeCell ref="Y132:Y134"/>
    <mergeCell ref="Y168:Y170"/>
    <mergeCell ref="Y177:Y179"/>
    <mergeCell ref="Q14:R14"/>
    <mergeCell ref="S14:T14"/>
    <mergeCell ref="U14:V14"/>
    <mergeCell ref="A15:A17"/>
    <mergeCell ref="C15:C17"/>
    <mergeCell ref="E15:F15"/>
    <mergeCell ref="G15:H15"/>
    <mergeCell ref="I15:J15"/>
    <mergeCell ref="W12:X12"/>
    <mergeCell ref="E14:F14"/>
    <mergeCell ref="G14:H14"/>
  </mergeCells>
  <pageMargins left="0.511811024" right="0.511811024" top="0.78740157499999996" bottom="0.78740157499999996" header="0.31496062000000002" footer="0.31496062000000002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64"/>
  <sheetViews>
    <sheetView zoomScale="130" zoomScaleNormal="130" workbookViewId="0">
      <selection activeCell="D12" sqref="D12"/>
    </sheetView>
  </sheetViews>
  <sheetFormatPr defaultRowHeight="14.25"/>
  <cols>
    <col min="1" max="1" width="5.75" customWidth="1"/>
    <col min="2" max="2" width="38.25" customWidth="1"/>
    <col min="3" max="3" width="18.25" customWidth="1"/>
    <col min="4" max="4" width="14.25" customWidth="1"/>
  </cols>
  <sheetData>
    <row r="1" spans="2:19" ht="15.75">
      <c r="B1" s="156" t="s">
        <v>769</v>
      </c>
      <c r="C1" s="192"/>
      <c r="D1" s="19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2:19" s="54" customFormat="1" ht="15.75">
      <c r="B2" s="156" t="s">
        <v>761</v>
      </c>
      <c r="C2" s="157"/>
      <c r="D2" s="158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</row>
    <row r="3" spans="2:19" s="54" customFormat="1">
      <c r="B3" s="77"/>
      <c r="C3" s="78"/>
      <c r="D3" s="79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2:19" s="54" customFormat="1" ht="15">
      <c r="B4" s="159" t="s">
        <v>762</v>
      </c>
      <c r="C4" s="160"/>
      <c r="D4" s="161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</row>
    <row r="5" spans="2:19" s="54" customFormat="1">
      <c r="B5" s="77"/>
      <c r="C5" s="78"/>
      <c r="D5" s="79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</row>
    <row r="6" spans="2:19" s="54" customFormat="1">
      <c r="B6" s="162" t="s">
        <v>770</v>
      </c>
      <c r="C6" s="163"/>
      <c r="D6" s="164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</row>
    <row r="7" spans="2:19" s="54" customFormat="1">
      <c r="B7" s="162" t="s">
        <v>775</v>
      </c>
      <c r="C7" s="165"/>
      <c r="D7" s="166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</row>
    <row r="8" spans="2:19">
      <c r="B8" s="167"/>
      <c r="C8" s="167"/>
      <c r="D8" s="167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</row>
    <row r="9" spans="2:19" ht="35.25" customHeight="1">
      <c r="B9" s="168" t="s">
        <v>750</v>
      </c>
      <c r="C9" s="169"/>
      <c r="D9" s="42" t="s">
        <v>729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</row>
    <row r="10" spans="2:19">
      <c r="B10" s="170" t="s">
        <v>752</v>
      </c>
      <c r="C10" s="171"/>
      <c r="D10" s="43" t="s">
        <v>730</v>
      </c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</row>
    <row r="11" spans="2:19">
      <c r="B11" s="170"/>
      <c r="C11" s="172"/>
      <c r="D11" s="171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</row>
    <row r="12" spans="2:19">
      <c r="B12" s="168" t="s">
        <v>731</v>
      </c>
      <c r="C12" s="169"/>
      <c r="D12" s="216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</row>
    <row r="13" spans="2:19" ht="25.5" customHeight="1">
      <c r="B13" s="168" t="s">
        <v>732</v>
      </c>
      <c r="C13" s="169"/>
      <c r="D13" s="216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</row>
    <row r="14" spans="2:19">
      <c r="B14" s="176"/>
      <c r="C14" s="177"/>
      <c r="D14" s="178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</row>
    <row r="15" spans="2:19">
      <c r="B15" s="179" t="s">
        <v>728</v>
      </c>
      <c r="C15" s="179"/>
      <c r="D15" s="179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</row>
    <row r="16" spans="2:19" ht="15.75">
      <c r="B16" s="44"/>
      <c r="C16" s="44"/>
      <c r="D16" s="44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</row>
    <row r="17" spans="2:19">
      <c r="B17" s="45" t="s">
        <v>733</v>
      </c>
      <c r="C17" s="45" t="s">
        <v>734</v>
      </c>
      <c r="D17" s="45" t="s">
        <v>735</v>
      </c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</row>
    <row r="18" spans="2:19">
      <c r="B18" s="46" t="s">
        <v>736</v>
      </c>
      <c r="C18" s="46" t="s">
        <v>737</v>
      </c>
      <c r="D18" s="194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</row>
    <row r="19" spans="2:19">
      <c r="B19" s="46" t="s">
        <v>749</v>
      </c>
      <c r="C19" s="48" t="s">
        <v>653</v>
      </c>
      <c r="D19" s="194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</row>
    <row r="20" spans="2:19" s="41" customFormat="1">
      <c r="B20" s="46" t="s">
        <v>751</v>
      </c>
      <c r="C20" s="48" t="s">
        <v>650</v>
      </c>
      <c r="D20" s="194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</row>
    <row r="21" spans="2:19">
      <c r="B21" s="46" t="s">
        <v>738</v>
      </c>
      <c r="C21" s="48" t="s">
        <v>654</v>
      </c>
      <c r="D21" s="194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</row>
    <row r="22" spans="2:19">
      <c r="B22" s="46" t="s">
        <v>739</v>
      </c>
      <c r="C22" s="46" t="s">
        <v>740</v>
      </c>
      <c r="D22" s="195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</row>
    <row r="23" spans="2:19">
      <c r="B23" s="46" t="s">
        <v>649</v>
      </c>
      <c r="C23" s="46" t="s">
        <v>607</v>
      </c>
      <c r="D23" s="194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</row>
    <row r="24" spans="2:19">
      <c r="B24" s="46" t="s">
        <v>741</v>
      </c>
      <c r="C24" s="46" t="s">
        <v>742</v>
      </c>
      <c r="D24" s="194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</row>
    <row r="25" spans="2:19" ht="25.5">
      <c r="B25" s="46" t="s">
        <v>743</v>
      </c>
      <c r="C25" s="48" t="s">
        <v>744</v>
      </c>
      <c r="D25" s="194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</row>
    <row r="26" spans="2:19" ht="38.25">
      <c r="B26" s="46" t="s">
        <v>745</v>
      </c>
      <c r="C26" s="46" t="s">
        <v>746</v>
      </c>
      <c r="D26" s="47">
        <v>0</v>
      </c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</row>
    <row r="27" spans="2:19">
      <c r="B27" s="180"/>
      <c r="C27" s="181"/>
      <c r="D27" s="182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</row>
    <row r="28" spans="2:19" ht="26.25">
      <c r="B28" s="49" t="s">
        <v>747</v>
      </c>
      <c r="C28" s="49" t="s">
        <v>748</v>
      </c>
      <c r="D28" s="50">
        <f>(1+D18+D19+D20+D21)*(1+D22)*(1+D23)/(1-D24-D25)-1</f>
        <v>0</v>
      </c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</row>
    <row r="29" spans="2:19">
      <c r="B29" s="51"/>
      <c r="C29" s="52"/>
      <c r="D29" s="5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</row>
    <row r="30" spans="2:19">
      <c r="B30" s="183"/>
      <c r="C30" s="184"/>
      <c r="D30" s="185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</row>
    <row r="31" spans="2:19">
      <c r="B31" s="186"/>
      <c r="C31" s="187"/>
      <c r="D31" s="188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</row>
    <row r="32" spans="2:19">
      <c r="B32" s="186"/>
      <c r="C32" s="187"/>
      <c r="D32" s="188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</row>
    <row r="33" spans="1:19">
      <c r="B33" s="186"/>
      <c r="C33" s="187"/>
      <c r="D33" s="188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</row>
    <row r="34" spans="1:19">
      <c r="B34" s="186"/>
      <c r="C34" s="187"/>
      <c r="D34" s="188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</row>
    <row r="35" spans="1:19">
      <c r="B35" s="186"/>
      <c r="C35" s="187"/>
      <c r="D35" s="188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</row>
    <row r="36" spans="1:19">
      <c r="B36" s="186"/>
      <c r="C36" s="187"/>
      <c r="D36" s="188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</row>
    <row r="37" spans="1:19">
      <c r="B37" s="189"/>
      <c r="C37" s="190"/>
      <c r="D37" s="191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</row>
    <row r="38" spans="1:19" ht="18.75" customHeight="1">
      <c r="B38" s="173"/>
      <c r="C38" s="174"/>
      <c r="D38" s="175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</row>
    <row r="39" spans="1:19">
      <c r="A39" s="263"/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</row>
    <row r="40" spans="1:19">
      <c r="A40" s="263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</row>
    <row r="41" spans="1:19">
      <c r="A41" s="263"/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</row>
    <row r="42" spans="1:19">
      <c r="A42" s="263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</row>
    <row r="43" spans="1:19">
      <c r="A43" s="263"/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</row>
    <row r="44" spans="1:19">
      <c r="A44" s="263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</row>
    <row r="45" spans="1:19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</row>
    <row r="46" spans="1:19">
      <c r="A46" s="263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</row>
    <row r="47" spans="1:19">
      <c r="A47" s="263"/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</row>
    <row r="48" spans="1:19">
      <c r="A48" s="263"/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</row>
    <row r="49" spans="1:19">
      <c r="A49" s="263"/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</row>
    <row r="50" spans="1:19">
      <c r="A50" s="263"/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</row>
    <row r="51" spans="1:19">
      <c r="A51" s="263"/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</row>
    <row r="52" spans="1:19">
      <c r="A52" s="263"/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</row>
    <row r="53" spans="1:19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</row>
    <row r="54" spans="1:19">
      <c r="A54" s="263"/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</row>
    <row r="55" spans="1:19">
      <c r="A55" s="263"/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</row>
    <row r="56" spans="1:19">
      <c r="A56" s="263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</row>
    <row r="57" spans="1:19">
      <c r="A57" s="263"/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</row>
    <row r="58" spans="1:19">
      <c r="A58" s="263"/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</row>
    <row r="59" spans="1:19">
      <c r="A59" s="263"/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</row>
    <row r="60" spans="1:19">
      <c r="A60" s="263"/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</row>
    <row r="61" spans="1:19">
      <c r="A61" s="263"/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</row>
    <row r="62" spans="1:19">
      <c r="A62" s="263"/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</row>
    <row r="63" spans="1:19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</row>
    <row r="64" spans="1:19">
      <c r="A64" s="263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</row>
    <row r="65" spans="1:19">
      <c r="A65" s="263"/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</row>
    <row r="66" spans="1:19">
      <c r="A66" s="263"/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</row>
    <row r="67" spans="1:19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</row>
    <row r="68" spans="1:19">
      <c r="A68" s="263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</row>
    <row r="69" spans="1:19">
      <c r="A69" s="263"/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</row>
    <row r="70" spans="1:19">
      <c r="A70" s="263"/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</row>
    <row r="71" spans="1:19">
      <c r="A71" s="263"/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</row>
    <row r="72" spans="1:19">
      <c r="A72" s="263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</row>
    <row r="73" spans="1:19">
      <c r="A73" s="263"/>
      <c r="B73" s="263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</row>
    <row r="74" spans="1:19">
      <c r="A74" s="263"/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</row>
    <row r="75" spans="1:19">
      <c r="A75" s="263"/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</row>
    <row r="76" spans="1:19">
      <c r="A76" s="263"/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</row>
    <row r="77" spans="1:19">
      <c r="A77" s="263"/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</row>
    <row r="78" spans="1:19">
      <c r="A78" s="263"/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263"/>
    </row>
    <row r="79" spans="1:19">
      <c r="A79" s="263"/>
      <c r="B79" s="263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</row>
    <row r="80" spans="1:19">
      <c r="A80" s="263"/>
      <c r="B80" s="263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</row>
    <row r="81" spans="1:19">
      <c r="A81" s="263"/>
      <c r="B81" s="263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3"/>
      <c r="R81" s="263"/>
      <c r="S81" s="263"/>
    </row>
    <row r="82" spans="1:19">
      <c r="A82" s="263"/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</row>
    <row r="83" spans="1:19">
      <c r="A83" s="263"/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</row>
    <row r="84" spans="1:19">
      <c r="A84" s="263"/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</row>
    <row r="85" spans="1:19">
      <c r="A85" s="263"/>
      <c r="B85" s="263"/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</row>
    <row r="86" spans="1:19">
      <c r="A86" s="263"/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</row>
    <row r="87" spans="1:19">
      <c r="A87" s="263"/>
      <c r="B87" s="263"/>
      <c r="C87" s="263"/>
      <c r="D87" s="263"/>
      <c r="E87" s="263"/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</row>
    <row r="88" spans="1:19">
      <c r="A88" s="263"/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</row>
    <row r="89" spans="1:19">
      <c r="A89" s="263"/>
      <c r="B89" s="263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</row>
    <row r="90" spans="1:19">
      <c r="A90" s="263"/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</row>
    <row r="91" spans="1:19">
      <c r="A91" s="263"/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</row>
    <row r="92" spans="1:19">
      <c r="A92" s="263"/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</row>
    <row r="93" spans="1:19">
      <c r="A93" s="263"/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</row>
    <row r="94" spans="1:19">
      <c r="A94" s="263"/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</row>
    <row r="95" spans="1:19">
      <c r="A95" s="263"/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</row>
    <row r="96" spans="1:19">
      <c r="A96" s="263"/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</row>
    <row r="97" spans="1:19">
      <c r="A97" s="263"/>
      <c r="B97" s="263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</row>
    <row r="98" spans="1:19">
      <c r="A98" s="263"/>
      <c r="B98" s="263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</row>
    <row r="99" spans="1:19">
      <c r="A99" s="263"/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</row>
    <row r="100" spans="1:19">
      <c r="A100" s="263"/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</row>
    <row r="101" spans="1:19">
      <c r="A101" s="263"/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</row>
    <row r="102" spans="1:19">
      <c r="A102" s="263"/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</row>
    <row r="103" spans="1:19">
      <c r="A103" s="263"/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</row>
    <row r="104" spans="1:19">
      <c r="A104" s="263"/>
      <c r="B104" s="263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</row>
    <row r="105" spans="1:19">
      <c r="A105" s="263"/>
      <c r="B105" s="263"/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</row>
    <row r="106" spans="1:19">
      <c r="A106" s="263"/>
      <c r="B106" s="263"/>
      <c r="C106" s="263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</row>
    <row r="107" spans="1:19">
      <c r="A107" s="263"/>
      <c r="B107" s="263"/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</row>
    <row r="108" spans="1:19">
      <c r="A108" s="263"/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</row>
    <row r="109" spans="1:19">
      <c r="A109" s="263"/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</row>
    <row r="110" spans="1:19">
      <c r="A110" s="263"/>
      <c r="B110" s="263"/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</row>
    <row r="111" spans="1:19">
      <c r="A111" s="263"/>
      <c r="B111" s="263"/>
      <c r="C111" s="263"/>
      <c r="D111" s="263"/>
      <c r="E111" s="263"/>
      <c r="F111" s="263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</row>
    <row r="112" spans="1:19">
      <c r="A112" s="263"/>
      <c r="B112" s="263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</row>
    <row r="113" spans="1:19">
      <c r="A113" s="263"/>
      <c r="B113" s="263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</row>
    <row r="114" spans="1:19">
      <c r="A114" s="263"/>
      <c r="B114" s="263"/>
      <c r="C114" s="263"/>
      <c r="D114" s="263"/>
      <c r="E114" s="263"/>
      <c r="F114" s="263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</row>
    <row r="115" spans="1:19">
      <c r="A115" s="263"/>
      <c r="B115" s="263"/>
      <c r="C115" s="263"/>
      <c r="D115" s="263"/>
      <c r="E115" s="263"/>
      <c r="F115" s="263"/>
      <c r="G115" s="263"/>
      <c r="H115" s="263"/>
      <c r="I115" s="263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</row>
    <row r="116" spans="1:19">
      <c r="A116" s="263"/>
      <c r="B116" s="263"/>
      <c r="C116" s="263"/>
      <c r="D116" s="263"/>
      <c r="E116" s="263"/>
      <c r="F116" s="263"/>
      <c r="G116" s="263"/>
      <c r="H116" s="263"/>
      <c r="I116" s="263"/>
      <c r="J116" s="263"/>
      <c r="K116" s="263"/>
      <c r="L116" s="263"/>
      <c r="M116" s="263"/>
      <c r="N116" s="263"/>
      <c r="O116" s="263"/>
      <c r="P116" s="263"/>
      <c r="Q116" s="263"/>
      <c r="R116" s="263"/>
      <c r="S116" s="263"/>
    </row>
    <row r="117" spans="1:19">
      <c r="A117" s="263"/>
      <c r="B117" s="263"/>
      <c r="C117" s="263"/>
      <c r="D117" s="263"/>
      <c r="E117" s="263"/>
      <c r="F117" s="263"/>
      <c r="G117" s="263"/>
      <c r="H117" s="263"/>
      <c r="I117" s="263"/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</row>
    <row r="118" spans="1:19">
      <c r="A118" s="263"/>
      <c r="B118" s="263"/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</row>
    <row r="119" spans="1:19">
      <c r="A119" s="263"/>
      <c r="B119" s="263"/>
      <c r="C119" s="263"/>
      <c r="D119" s="263"/>
      <c r="E119" s="263"/>
      <c r="F119" s="263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</row>
    <row r="120" spans="1:19">
      <c r="A120" s="263"/>
      <c r="B120" s="263"/>
      <c r="C120" s="263"/>
      <c r="D120" s="263"/>
      <c r="E120" s="263"/>
      <c r="F120" s="263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</row>
    <row r="121" spans="1:19">
      <c r="A121" s="263"/>
      <c r="B121" s="263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3"/>
      <c r="R121" s="263"/>
      <c r="S121" s="263"/>
    </row>
    <row r="122" spans="1:19">
      <c r="A122" s="263"/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</row>
    <row r="123" spans="1:19">
      <c r="A123" s="263"/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</row>
    <row r="124" spans="1:19">
      <c r="A124" s="263"/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</row>
    <row r="125" spans="1:19">
      <c r="A125" s="263"/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</row>
    <row r="126" spans="1:19">
      <c r="A126" s="263"/>
      <c r="B126" s="263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</row>
    <row r="127" spans="1:19">
      <c r="A127" s="263"/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</row>
    <row r="128" spans="1:19">
      <c r="A128" s="263"/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</row>
    <row r="129" spans="1:19">
      <c r="A129" s="263"/>
      <c r="B129" s="263"/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</row>
    <row r="130" spans="1:19">
      <c r="A130" s="263"/>
      <c r="B130" s="263"/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</row>
    <row r="131" spans="1:19">
      <c r="A131" s="263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</row>
    <row r="132" spans="1:19">
      <c r="A132" s="263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</row>
    <row r="133" spans="1:19">
      <c r="A133" s="263"/>
      <c r="B133" s="263"/>
      <c r="C133" s="263"/>
      <c r="D133" s="263"/>
      <c r="E133" s="263"/>
      <c r="F133" s="263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</row>
    <row r="134" spans="1:19">
      <c r="A134" s="263"/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</row>
    <row r="135" spans="1:19">
      <c r="A135" s="263"/>
      <c r="B135" s="263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</row>
    <row r="136" spans="1:19">
      <c r="A136" s="263"/>
      <c r="B136" s="263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</row>
    <row r="137" spans="1:19">
      <c r="A137" s="263"/>
      <c r="B137" s="263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</row>
    <row r="138" spans="1:19">
      <c r="A138" s="263"/>
      <c r="B138" s="263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</row>
    <row r="139" spans="1:19">
      <c r="A139" s="263"/>
      <c r="B139" s="263"/>
      <c r="C139" s="263"/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</row>
    <row r="140" spans="1:19">
      <c r="A140" s="263"/>
      <c r="B140" s="263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</row>
    <row r="141" spans="1:19">
      <c r="A141" s="263"/>
      <c r="B141" s="263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</row>
    <row r="142" spans="1:19">
      <c r="A142" s="263"/>
      <c r="B142" s="263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</row>
    <row r="143" spans="1:19">
      <c r="A143" s="263"/>
      <c r="B143" s="263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</row>
    <row r="144" spans="1:19">
      <c r="A144" s="263"/>
      <c r="B144" s="263"/>
      <c r="C144" s="263"/>
      <c r="D144" s="263"/>
      <c r="E144" s="263"/>
      <c r="F144" s="263"/>
      <c r="G144" s="263"/>
      <c r="H144" s="263"/>
      <c r="I144" s="263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</row>
    <row r="145" spans="1:19">
      <c r="A145" s="263"/>
      <c r="B145" s="263"/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</row>
    <row r="146" spans="1:19">
      <c r="A146" s="263"/>
      <c r="B146" s="263"/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</row>
    <row r="147" spans="1:19">
      <c r="A147" s="263"/>
      <c r="B147" s="263"/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</row>
    <row r="148" spans="1:19">
      <c r="A148" s="263"/>
      <c r="B148" s="263"/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</row>
    <row r="149" spans="1:19">
      <c r="A149" s="263"/>
      <c r="B149" s="263"/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</row>
    <row r="150" spans="1:19">
      <c r="A150" s="263"/>
      <c r="B150" s="263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</row>
    <row r="151" spans="1:19">
      <c r="A151" s="263"/>
      <c r="B151" s="263"/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</row>
    <row r="152" spans="1:19">
      <c r="A152" s="263"/>
      <c r="B152" s="263"/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</row>
    <row r="153" spans="1:19">
      <c r="A153" s="263"/>
      <c r="B153" s="263"/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</row>
    <row r="154" spans="1:19">
      <c r="A154" s="263"/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</row>
    <row r="155" spans="1:19">
      <c r="A155" s="263"/>
      <c r="B155" s="263"/>
      <c r="C155" s="263"/>
      <c r="D155" s="263"/>
      <c r="E155" s="263"/>
      <c r="F155" s="263"/>
      <c r="G155" s="263"/>
      <c r="H155" s="263"/>
      <c r="I155" s="263"/>
      <c r="J155" s="263"/>
      <c r="K155" s="263"/>
      <c r="L155" s="263"/>
      <c r="M155" s="263"/>
      <c r="N155" s="263"/>
      <c r="O155" s="263"/>
      <c r="P155" s="263"/>
    </row>
    <row r="156" spans="1:19">
      <c r="A156" s="263"/>
      <c r="B156" s="263"/>
      <c r="C156" s="263"/>
      <c r="D156" s="263"/>
      <c r="E156" s="263"/>
      <c r="F156" s="263"/>
      <c r="G156" s="263"/>
      <c r="H156" s="263"/>
      <c r="I156" s="263"/>
      <c r="J156" s="263"/>
      <c r="K156" s="263"/>
      <c r="L156" s="263"/>
      <c r="M156" s="263"/>
      <c r="N156" s="263"/>
      <c r="O156" s="263"/>
      <c r="P156" s="263"/>
    </row>
    <row r="157" spans="1:19">
      <c r="A157" s="263"/>
      <c r="B157" s="263"/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</row>
    <row r="158" spans="1:19">
      <c r="A158" s="263"/>
      <c r="B158" s="263"/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</row>
    <row r="159" spans="1:19">
      <c r="A159" s="263"/>
      <c r="B159" s="263"/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</row>
    <row r="160" spans="1:19">
      <c r="A160" s="263"/>
      <c r="B160" s="263"/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</row>
    <row r="161" spans="1:16">
      <c r="A161" s="263"/>
      <c r="B161" s="263"/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</row>
    <row r="162" spans="1:16">
      <c r="A162" s="263"/>
      <c r="B162" s="263"/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</row>
    <row r="163" spans="1:16">
      <c r="A163" s="263"/>
      <c r="B163" s="263"/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</row>
    <row r="164" spans="1:16">
      <c r="A164" s="263"/>
      <c r="B164" s="263"/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</row>
    <row r="165" spans="1:16">
      <c r="A165" s="263"/>
      <c r="B165" s="263"/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</row>
    <row r="166" spans="1:16">
      <c r="A166" s="263"/>
      <c r="B166" s="263"/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</row>
    <row r="167" spans="1:16">
      <c r="A167" s="263"/>
      <c r="B167" s="263"/>
      <c r="C167" s="263"/>
      <c r="D167" s="263"/>
      <c r="E167" s="263"/>
      <c r="F167" s="263"/>
      <c r="G167" s="263"/>
      <c r="H167" s="263"/>
      <c r="I167" s="263"/>
      <c r="J167" s="263"/>
      <c r="K167" s="263"/>
      <c r="L167" s="263"/>
      <c r="M167" s="263"/>
      <c r="N167" s="263"/>
      <c r="O167" s="263"/>
      <c r="P167" s="263"/>
    </row>
    <row r="168" spans="1:16">
      <c r="A168" s="263"/>
      <c r="B168" s="263"/>
      <c r="C168" s="263"/>
      <c r="D168" s="263"/>
      <c r="E168" s="263"/>
      <c r="F168" s="263"/>
      <c r="G168" s="263"/>
      <c r="H168" s="263"/>
      <c r="I168" s="263"/>
      <c r="J168" s="263"/>
      <c r="K168" s="263"/>
      <c r="L168" s="263"/>
      <c r="M168" s="263"/>
      <c r="N168" s="263"/>
      <c r="O168" s="263"/>
      <c r="P168" s="263"/>
    </row>
    <row r="169" spans="1:16">
      <c r="A169" s="263"/>
      <c r="B169" s="263"/>
      <c r="C169" s="263"/>
      <c r="D169" s="263"/>
      <c r="E169" s="263"/>
      <c r="F169" s="263"/>
      <c r="G169" s="263"/>
      <c r="H169" s="263"/>
      <c r="I169" s="263"/>
      <c r="J169" s="263"/>
      <c r="K169" s="263"/>
      <c r="L169" s="263"/>
      <c r="M169" s="263"/>
      <c r="N169" s="263"/>
      <c r="O169" s="263"/>
      <c r="P169" s="263"/>
    </row>
    <row r="170" spans="1:16">
      <c r="A170" s="263"/>
      <c r="B170" s="263"/>
      <c r="C170" s="263"/>
      <c r="D170" s="263"/>
      <c r="E170" s="263"/>
      <c r="F170" s="263"/>
      <c r="G170" s="263"/>
      <c r="H170" s="263"/>
      <c r="I170" s="263"/>
      <c r="J170" s="263"/>
      <c r="K170" s="263"/>
      <c r="L170" s="263"/>
      <c r="M170" s="263"/>
      <c r="N170" s="263"/>
      <c r="O170" s="263"/>
      <c r="P170" s="263"/>
    </row>
    <row r="171" spans="1:16">
      <c r="A171" s="263"/>
      <c r="B171" s="263"/>
      <c r="C171" s="263"/>
      <c r="D171" s="263"/>
      <c r="E171" s="263"/>
      <c r="F171" s="263"/>
      <c r="G171" s="263"/>
      <c r="H171" s="263"/>
      <c r="I171" s="263"/>
      <c r="J171" s="263"/>
      <c r="K171" s="263"/>
      <c r="L171" s="263"/>
      <c r="M171" s="263"/>
      <c r="N171" s="263"/>
      <c r="O171" s="263"/>
      <c r="P171" s="263"/>
    </row>
    <row r="172" spans="1:16">
      <c r="A172" s="263"/>
      <c r="B172" s="263"/>
      <c r="C172" s="263"/>
      <c r="D172" s="263"/>
      <c r="E172" s="263"/>
      <c r="F172" s="263"/>
      <c r="G172" s="263"/>
      <c r="H172" s="263"/>
      <c r="I172" s="263"/>
      <c r="J172" s="263"/>
      <c r="K172" s="263"/>
      <c r="L172" s="263"/>
      <c r="M172" s="263"/>
      <c r="N172" s="263"/>
      <c r="O172" s="263"/>
      <c r="P172" s="263"/>
    </row>
    <row r="173" spans="1:16">
      <c r="A173" s="263"/>
      <c r="B173" s="263"/>
      <c r="C173" s="263"/>
      <c r="D173" s="263"/>
      <c r="E173" s="263"/>
      <c r="F173" s="263"/>
      <c r="G173" s="263"/>
      <c r="H173" s="263"/>
      <c r="I173" s="263"/>
      <c r="J173" s="263"/>
      <c r="K173" s="263"/>
      <c r="L173" s="263"/>
      <c r="M173" s="263"/>
      <c r="N173" s="263"/>
      <c r="O173" s="263"/>
      <c r="P173" s="263"/>
    </row>
    <row r="174" spans="1:16">
      <c r="A174" s="263"/>
      <c r="B174" s="263"/>
      <c r="C174" s="263"/>
      <c r="D174" s="263"/>
      <c r="E174" s="263"/>
      <c r="F174" s="263"/>
      <c r="G174" s="263"/>
      <c r="H174" s="263"/>
      <c r="I174" s="263"/>
      <c r="J174" s="263"/>
      <c r="K174" s="263"/>
      <c r="L174" s="263"/>
      <c r="M174" s="263"/>
      <c r="N174" s="263"/>
      <c r="O174" s="263"/>
      <c r="P174" s="263"/>
    </row>
    <row r="175" spans="1:16">
      <c r="A175" s="263"/>
      <c r="B175" s="263"/>
      <c r="C175" s="263"/>
      <c r="D175" s="263"/>
      <c r="E175" s="263"/>
      <c r="F175" s="263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</row>
    <row r="176" spans="1:16">
      <c r="A176" s="263"/>
      <c r="B176" s="263"/>
      <c r="C176" s="263"/>
      <c r="D176" s="263"/>
      <c r="E176" s="263"/>
      <c r="F176" s="263"/>
      <c r="G176" s="263"/>
      <c r="H176" s="263"/>
      <c r="I176" s="263"/>
      <c r="J176" s="263"/>
      <c r="K176" s="263"/>
      <c r="L176" s="263"/>
      <c r="M176" s="263"/>
      <c r="N176" s="263"/>
      <c r="O176" s="263"/>
      <c r="P176" s="263"/>
    </row>
    <row r="177" spans="1:16">
      <c r="A177" s="263"/>
      <c r="B177" s="263"/>
      <c r="C177" s="263"/>
      <c r="D177" s="263"/>
      <c r="E177" s="263"/>
      <c r="F177" s="263"/>
      <c r="G177" s="263"/>
      <c r="H177" s="263"/>
      <c r="I177" s="263"/>
      <c r="J177" s="263"/>
      <c r="K177" s="263"/>
      <c r="L177" s="263"/>
      <c r="M177" s="263"/>
      <c r="N177" s="263"/>
      <c r="O177" s="263"/>
      <c r="P177" s="263"/>
    </row>
    <row r="178" spans="1:16">
      <c r="A178" s="263"/>
      <c r="B178" s="263"/>
      <c r="C178" s="263"/>
      <c r="D178" s="263"/>
      <c r="E178" s="263"/>
      <c r="F178" s="263"/>
      <c r="G178" s="263"/>
      <c r="H178" s="263"/>
      <c r="I178" s="263"/>
      <c r="J178" s="263"/>
      <c r="K178" s="263"/>
      <c r="L178" s="263"/>
      <c r="M178" s="263"/>
      <c r="N178" s="263"/>
      <c r="O178" s="263"/>
      <c r="P178" s="263"/>
    </row>
    <row r="179" spans="1:16">
      <c r="A179" s="263"/>
      <c r="B179" s="263"/>
      <c r="C179" s="263"/>
      <c r="D179" s="263"/>
      <c r="E179" s="263"/>
      <c r="F179" s="263"/>
      <c r="G179" s="263"/>
      <c r="H179" s="263"/>
      <c r="I179" s="263"/>
      <c r="J179" s="263"/>
      <c r="K179" s="263"/>
      <c r="L179" s="263"/>
      <c r="M179" s="263"/>
      <c r="N179" s="263"/>
      <c r="O179" s="263"/>
      <c r="P179" s="263"/>
    </row>
    <row r="180" spans="1:16">
      <c r="A180" s="263"/>
      <c r="B180" s="263"/>
      <c r="C180" s="263"/>
      <c r="D180" s="263"/>
      <c r="E180" s="263"/>
      <c r="F180" s="263"/>
      <c r="G180" s="263"/>
      <c r="H180" s="263"/>
      <c r="I180" s="263"/>
      <c r="J180" s="263"/>
      <c r="K180" s="263"/>
      <c r="L180" s="263"/>
      <c r="M180" s="263"/>
      <c r="N180" s="263"/>
      <c r="O180" s="263"/>
      <c r="P180" s="263"/>
    </row>
    <row r="181" spans="1:16">
      <c r="A181" s="263"/>
      <c r="B181" s="263"/>
      <c r="C181" s="263"/>
      <c r="D181" s="263"/>
      <c r="E181" s="263"/>
      <c r="F181" s="263"/>
      <c r="G181" s="263"/>
      <c r="H181" s="263"/>
      <c r="I181" s="263"/>
      <c r="J181" s="263"/>
      <c r="K181" s="263"/>
      <c r="L181" s="263"/>
      <c r="M181" s="263"/>
      <c r="N181" s="263"/>
      <c r="O181" s="263"/>
      <c r="P181" s="263"/>
    </row>
    <row r="182" spans="1:16">
      <c r="A182" s="263"/>
      <c r="B182" s="263"/>
      <c r="C182" s="263"/>
      <c r="D182" s="263"/>
      <c r="E182" s="263"/>
      <c r="F182" s="263"/>
      <c r="G182" s="263"/>
      <c r="H182" s="263"/>
      <c r="I182" s="263"/>
      <c r="J182" s="263"/>
      <c r="K182" s="263"/>
      <c r="L182" s="263"/>
      <c r="M182" s="263"/>
      <c r="N182" s="263"/>
      <c r="O182" s="263"/>
      <c r="P182" s="263"/>
    </row>
    <row r="183" spans="1:16">
      <c r="A183" s="263"/>
      <c r="B183" s="263"/>
      <c r="C183" s="263"/>
      <c r="D183" s="263"/>
      <c r="E183" s="263"/>
      <c r="F183" s="263"/>
      <c r="G183" s="263"/>
      <c r="H183" s="263"/>
      <c r="I183" s="263"/>
      <c r="J183" s="263"/>
      <c r="K183" s="263"/>
      <c r="L183" s="263"/>
      <c r="M183" s="263"/>
      <c r="N183" s="263"/>
      <c r="O183" s="263"/>
      <c r="P183" s="263"/>
    </row>
    <row r="184" spans="1:16">
      <c r="A184" s="263"/>
      <c r="B184" s="263"/>
      <c r="C184" s="263"/>
      <c r="D184" s="263"/>
      <c r="E184" s="263"/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</row>
    <row r="185" spans="1:16">
      <c r="A185" s="263"/>
      <c r="B185" s="263"/>
      <c r="C185" s="263"/>
      <c r="D185" s="263"/>
      <c r="E185" s="263"/>
      <c r="F185" s="263"/>
      <c r="G185" s="263"/>
      <c r="H185" s="263"/>
      <c r="I185" s="263"/>
      <c r="J185" s="263"/>
      <c r="K185" s="263"/>
      <c r="L185" s="263"/>
      <c r="M185" s="263"/>
      <c r="N185" s="263"/>
      <c r="O185" s="263"/>
      <c r="P185" s="263"/>
    </row>
    <row r="186" spans="1:16">
      <c r="A186" s="263"/>
      <c r="B186" s="263"/>
      <c r="C186" s="263"/>
      <c r="D186" s="263"/>
      <c r="E186" s="263"/>
      <c r="F186" s="263"/>
      <c r="G186" s="263"/>
      <c r="H186" s="263"/>
      <c r="I186" s="263"/>
      <c r="J186" s="263"/>
      <c r="K186" s="263"/>
      <c r="L186" s="263"/>
      <c r="M186" s="263"/>
      <c r="N186" s="263"/>
      <c r="O186" s="263"/>
      <c r="P186" s="263"/>
    </row>
    <row r="187" spans="1:16">
      <c r="A187" s="263"/>
      <c r="B187" s="263"/>
      <c r="C187" s="263"/>
      <c r="D187" s="263"/>
      <c r="E187" s="263"/>
      <c r="F187" s="263"/>
      <c r="G187" s="263"/>
      <c r="H187" s="263"/>
      <c r="I187" s="263"/>
      <c r="J187" s="263"/>
      <c r="K187" s="263"/>
      <c r="L187" s="263"/>
      <c r="M187" s="263"/>
      <c r="N187" s="263"/>
      <c r="O187" s="263"/>
      <c r="P187" s="263"/>
    </row>
    <row r="188" spans="1:16">
      <c r="A188" s="263"/>
      <c r="B188" s="263"/>
      <c r="C188" s="263"/>
      <c r="D188" s="263"/>
      <c r="E188" s="263"/>
      <c r="F188" s="263"/>
      <c r="G188" s="263"/>
      <c r="H188" s="263"/>
      <c r="I188" s="263"/>
      <c r="J188" s="263"/>
      <c r="K188" s="263"/>
      <c r="L188" s="263"/>
      <c r="M188" s="263"/>
      <c r="N188" s="263"/>
      <c r="O188" s="263"/>
      <c r="P188" s="263"/>
    </row>
    <row r="189" spans="1:16">
      <c r="A189" s="263"/>
      <c r="B189" s="263"/>
      <c r="C189" s="263"/>
      <c r="D189" s="263"/>
      <c r="E189" s="263"/>
      <c r="F189" s="263"/>
      <c r="G189" s="263"/>
      <c r="H189" s="263"/>
      <c r="I189" s="263"/>
      <c r="J189" s="263"/>
      <c r="K189" s="263"/>
      <c r="L189" s="263"/>
      <c r="M189" s="263"/>
      <c r="N189" s="263"/>
      <c r="O189" s="263"/>
      <c r="P189" s="263"/>
    </row>
    <row r="190" spans="1:16">
      <c r="A190" s="263"/>
      <c r="B190" s="263"/>
      <c r="C190" s="263"/>
      <c r="D190" s="263"/>
      <c r="E190" s="263"/>
      <c r="F190" s="263"/>
      <c r="G190" s="263"/>
      <c r="H190" s="263"/>
      <c r="I190" s="263"/>
      <c r="J190" s="263"/>
      <c r="K190" s="263"/>
      <c r="L190" s="263"/>
      <c r="M190" s="263"/>
      <c r="N190" s="263"/>
      <c r="O190" s="263"/>
      <c r="P190" s="263"/>
    </row>
    <row r="191" spans="1:16">
      <c r="A191" s="263"/>
      <c r="B191" s="263"/>
      <c r="C191" s="263"/>
      <c r="D191" s="263"/>
      <c r="E191" s="263"/>
      <c r="F191" s="263"/>
      <c r="G191" s="263"/>
      <c r="H191" s="263"/>
      <c r="I191" s="263"/>
      <c r="J191" s="263"/>
      <c r="K191" s="263"/>
      <c r="L191" s="263"/>
      <c r="M191" s="263"/>
      <c r="N191" s="263"/>
      <c r="O191" s="263"/>
      <c r="P191" s="263"/>
    </row>
    <row r="192" spans="1:16">
      <c r="A192" s="263"/>
      <c r="B192" s="263"/>
      <c r="C192" s="263"/>
      <c r="D192" s="263"/>
      <c r="E192" s="263"/>
      <c r="F192" s="263"/>
      <c r="G192" s="263"/>
      <c r="H192" s="263"/>
      <c r="I192" s="263"/>
      <c r="J192" s="263"/>
      <c r="K192" s="263"/>
      <c r="L192" s="263"/>
      <c r="M192" s="263"/>
      <c r="N192" s="263"/>
      <c r="O192" s="263"/>
      <c r="P192" s="263"/>
    </row>
    <row r="193" spans="1:16">
      <c r="A193" s="263"/>
      <c r="B193" s="263"/>
      <c r="C193" s="263"/>
      <c r="D193" s="263"/>
      <c r="E193" s="263"/>
      <c r="F193" s="263"/>
      <c r="G193" s="263"/>
      <c r="H193" s="263"/>
      <c r="I193" s="263"/>
      <c r="J193" s="263"/>
      <c r="K193" s="263"/>
      <c r="L193" s="263"/>
      <c r="M193" s="263"/>
      <c r="N193" s="263"/>
      <c r="O193" s="263"/>
      <c r="P193" s="263"/>
    </row>
    <row r="194" spans="1:16">
      <c r="A194" s="263"/>
      <c r="B194" s="263"/>
      <c r="C194" s="263"/>
      <c r="D194" s="263"/>
      <c r="E194" s="263"/>
      <c r="F194" s="263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</row>
    <row r="195" spans="1:16">
      <c r="A195" s="263"/>
      <c r="B195" s="263"/>
      <c r="C195" s="263"/>
      <c r="D195" s="263"/>
      <c r="E195" s="263"/>
      <c r="F195" s="263"/>
      <c r="G195" s="263"/>
      <c r="H195" s="263"/>
      <c r="I195" s="263"/>
      <c r="J195" s="263"/>
      <c r="K195" s="263"/>
      <c r="L195" s="263"/>
      <c r="M195" s="263"/>
      <c r="N195" s="263"/>
      <c r="O195" s="263"/>
      <c r="P195" s="263"/>
    </row>
    <row r="196" spans="1:16">
      <c r="A196" s="263"/>
      <c r="B196" s="263"/>
      <c r="C196" s="263"/>
      <c r="D196" s="263"/>
      <c r="E196" s="263"/>
      <c r="F196" s="263"/>
      <c r="G196" s="263"/>
      <c r="H196" s="263"/>
      <c r="I196" s="263"/>
      <c r="J196" s="263"/>
      <c r="K196" s="263"/>
      <c r="L196" s="263"/>
      <c r="M196" s="263"/>
      <c r="N196" s="263"/>
      <c r="O196" s="263"/>
      <c r="P196" s="263"/>
    </row>
    <row r="197" spans="1:16">
      <c r="A197" s="263"/>
      <c r="B197" s="263"/>
      <c r="C197" s="263"/>
      <c r="D197" s="263"/>
      <c r="E197" s="263"/>
      <c r="F197" s="263"/>
      <c r="G197" s="263"/>
      <c r="H197" s="263"/>
      <c r="I197" s="263"/>
      <c r="J197" s="263"/>
      <c r="K197" s="263"/>
      <c r="L197" s="263"/>
      <c r="M197" s="263"/>
      <c r="N197" s="263"/>
      <c r="O197" s="263"/>
      <c r="P197" s="263"/>
    </row>
    <row r="198" spans="1:16">
      <c r="A198" s="263"/>
      <c r="B198" s="263"/>
      <c r="C198" s="263"/>
      <c r="D198" s="263"/>
      <c r="E198" s="263"/>
      <c r="F198" s="263"/>
      <c r="G198" s="263"/>
      <c r="H198" s="263"/>
      <c r="I198" s="263"/>
      <c r="J198" s="263"/>
      <c r="K198" s="263"/>
      <c r="L198" s="263"/>
      <c r="M198" s="263"/>
      <c r="N198" s="263"/>
      <c r="O198" s="263"/>
      <c r="P198" s="263"/>
    </row>
    <row r="199" spans="1:16">
      <c r="A199" s="263"/>
      <c r="B199" s="263"/>
      <c r="C199" s="263"/>
      <c r="D199" s="263"/>
      <c r="E199" s="263"/>
      <c r="F199" s="263"/>
      <c r="G199" s="263"/>
      <c r="H199" s="263"/>
      <c r="I199" s="263"/>
      <c r="J199" s="263"/>
      <c r="K199" s="263"/>
      <c r="L199" s="263"/>
      <c r="M199" s="263"/>
      <c r="N199" s="263"/>
      <c r="O199" s="263"/>
      <c r="P199" s="263"/>
    </row>
    <row r="200" spans="1:16">
      <c r="A200" s="263"/>
      <c r="B200" s="263"/>
      <c r="C200" s="263"/>
      <c r="D200" s="263"/>
      <c r="E200" s="263"/>
      <c r="F200" s="263"/>
      <c r="G200" s="263"/>
      <c r="H200" s="263"/>
      <c r="I200" s="263"/>
      <c r="J200" s="263"/>
      <c r="K200" s="263"/>
      <c r="L200" s="263"/>
      <c r="M200" s="263"/>
      <c r="N200" s="263"/>
      <c r="O200" s="263"/>
      <c r="P200" s="263"/>
    </row>
    <row r="201" spans="1:16">
      <c r="A201" s="263"/>
      <c r="B201" s="263"/>
      <c r="C201" s="263"/>
      <c r="D201" s="263"/>
      <c r="E201" s="263"/>
      <c r="F201" s="263"/>
      <c r="G201" s="263"/>
      <c r="H201" s="263"/>
      <c r="I201" s="263"/>
      <c r="J201" s="263"/>
      <c r="K201" s="263"/>
      <c r="L201" s="263"/>
      <c r="M201" s="263"/>
      <c r="N201" s="263"/>
      <c r="O201" s="263"/>
      <c r="P201" s="263"/>
    </row>
    <row r="202" spans="1:16">
      <c r="A202" s="263"/>
      <c r="B202" s="263"/>
      <c r="C202" s="263"/>
      <c r="D202" s="263"/>
      <c r="E202" s="263"/>
      <c r="F202" s="263"/>
      <c r="G202" s="263"/>
      <c r="H202" s="263"/>
      <c r="I202" s="263"/>
      <c r="J202" s="263"/>
      <c r="K202" s="263"/>
      <c r="L202" s="263"/>
      <c r="M202" s="263"/>
      <c r="N202" s="263"/>
      <c r="O202" s="263"/>
      <c r="P202" s="263"/>
    </row>
    <row r="203" spans="1:16">
      <c r="A203" s="263"/>
      <c r="B203" s="263"/>
      <c r="C203" s="263"/>
      <c r="D203" s="263"/>
      <c r="E203" s="263"/>
      <c r="F203" s="263"/>
      <c r="G203" s="263"/>
      <c r="H203" s="263"/>
      <c r="I203" s="263"/>
      <c r="J203" s="263"/>
      <c r="K203" s="263"/>
      <c r="L203" s="263"/>
      <c r="M203" s="263"/>
      <c r="N203" s="263"/>
      <c r="O203" s="263"/>
      <c r="P203" s="263"/>
    </row>
    <row r="204" spans="1:16">
      <c r="A204" s="263"/>
      <c r="B204" s="263"/>
      <c r="C204" s="263"/>
      <c r="D204" s="263"/>
      <c r="E204" s="263"/>
      <c r="F204" s="263"/>
      <c r="G204" s="263"/>
      <c r="H204" s="263"/>
      <c r="I204" s="263"/>
      <c r="J204" s="263"/>
      <c r="K204" s="263"/>
      <c r="L204" s="263"/>
      <c r="M204" s="263"/>
      <c r="N204" s="263"/>
      <c r="O204" s="263"/>
      <c r="P204" s="263"/>
    </row>
    <row r="205" spans="1:16">
      <c r="A205" s="263"/>
      <c r="B205" s="263"/>
      <c r="C205" s="263"/>
      <c r="D205" s="263"/>
      <c r="E205" s="263"/>
      <c r="F205" s="263"/>
      <c r="G205" s="263"/>
      <c r="H205" s="263"/>
      <c r="I205" s="263"/>
      <c r="J205" s="263"/>
      <c r="K205" s="263"/>
      <c r="L205" s="263"/>
      <c r="M205" s="263"/>
      <c r="N205" s="263"/>
      <c r="O205" s="263"/>
      <c r="P205" s="263"/>
    </row>
    <row r="206" spans="1:16">
      <c r="A206" s="263"/>
      <c r="B206" s="263"/>
      <c r="C206" s="263"/>
      <c r="D206" s="263"/>
      <c r="E206" s="263"/>
      <c r="F206" s="263"/>
      <c r="G206" s="263"/>
      <c r="H206" s="263"/>
      <c r="I206" s="263"/>
      <c r="J206" s="263"/>
      <c r="K206" s="263"/>
      <c r="L206" s="263"/>
      <c r="M206" s="263"/>
      <c r="N206" s="263"/>
      <c r="O206" s="263"/>
      <c r="P206" s="263"/>
    </row>
    <row r="207" spans="1:16">
      <c r="A207" s="263"/>
      <c r="B207" s="263"/>
      <c r="C207" s="263"/>
      <c r="D207" s="263"/>
      <c r="E207" s="263"/>
      <c r="F207" s="263"/>
      <c r="G207" s="263"/>
      <c r="H207" s="263"/>
      <c r="I207" s="263"/>
      <c r="J207" s="263"/>
      <c r="K207" s="263"/>
      <c r="L207" s="263"/>
      <c r="M207" s="263"/>
      <c r="N207" s="263"/>
      <c r="O207" s="263"/>
      <c r="P207" s="263"/>
    </row>
    <row r="208" spans="1:16">
      <c r="A208" s="263"/>
      <c r="B208" s="263"/>
      <c r="C208" s="263"/>
      <c r="D208" s="263"/>
      <c r="E208" s="263"/>
      <c r="F208" s="263"/>
      <c r="G208" s="263"/>
      <c r="H208" s="263"/>
      <c r="I208" s="263"/>
      <c r="J208" s="263"/>
      <c r="K208" s="263"/>
      <c r="L208" s="263"/>
      <c r="M208" s="263"/>
      <c r="N208" s="263"/>
      <c r="O208" s="263"/>
      <c r="P208" s="263"/>
    </row>
    <row r="209" spans="1:16">
      <c r="A209" s="263"/>
      <c r="B209" s="263"/>
      <c r="C209" s="263"/>
      <c r="D209" s="263"/>
      <c r="E209" s="263"/>
      <c r="F209" s="263"/>
      <c r="G209" s="263"/>
      <c r="H209" s="263"/>
      <c r="I209" s="263"/>
      <c r="J209" s="263"/>
      <c r="K209" s="263"/>
      <c r="L209" s="263"/>
      <c r="M209" s="263"/>
      <c r="N209" s="263"/>
      <c r="O209" s="263"/>
      <c r="P209" s="263"/>
    </row>
    <row r="210" spans="1:16">
      <c r="A210" s="263"/>
      <c r="B210" s="263"/>
      <c r="C210" s="263"/>
      <c r="D210" s="263"/>
      <c r="E210" s="263"/>
      <c r="F210" s="263"/>
      <c r="G210" s="263"/>
      <c r="H210" s="263"/>
      <c r="I210" s="263"/>
      <c r="J210" s="263"/>
      <c r="K210" s="263"/>
      <c r="L210" s="263"/>
      <c r="M210" s="263"/>
      <c r="N210" s="263"/>
      <c r="O210" s="263"/>
      <c r="P210" s="263"/>
    </row>
    <row r="211" spans="1:16">
      <c r="A211" s="263"/>
      <c r="B211" s="263"/>
      <c r="C211" s="263"/>
      <c r="D211" s="263"/>
      <c r="E211" s="263"/>
      <c r="F211" s="263"/>
      <c r="G211" s="263"/>
      <c r="H211" s="263"/>
      <c r="I211" s="263"/>
      <c r="J211" s="263"/>
      <c r="K211" s="263"/>
      <c r="L211" s="263"/>
      <c r="M211" s="263"/>
      <c r="N211" s="263"/>
      <c r="O211" s="263"/>
      <c r="P211" s="263"/>
    </row>
    <row r="212" spans="1:16">
      <c r="A212" s="263"/>
      <c r="B212" s="263"/>
      <c r="C212" s="263"/>
      <c r="D212" s="263"/>
      <c r="E212" s="263"/>
      <c r="F212" s="263"/>
      <c r="G212" s="263"/>
      <c r="H212" s="263"/>
      <c r="I212" s="263"/>
      <c r="J212" s="263"/>
      <c r="K212" s="263"/>
      <c r="L212" s="263"/>
      <c r="M212" s="263"/>
      <c r="N212" s="263"/>
      <c r="O212" s="263"/>
      <c r="P212" s="263"/>
    </row>
    <row r="213" spans="1:16">
      <c r="A213" s="263"/>
      <c r="B213" s="263"/>
      <c r="C213" s="263"/>
      <c r="D213" s="263"/>
      <c r="E213" s="263"/>
      <c r="F213" s="263"/>
      <c r="G213" s="263"/>
      <c r="H213" s="263"/>
      <c r="I213" s="263"/>
      <c r="J213" s="263"/>
      <c r="K213" s="263"/>
      <c r="L213" s="263"/>
      <c r="M213" s="263"/>
      <c r="N213" s="263"/>
      <c r="O213" s="263"/>
      <c r="P213" s="263"/>
    </row>
    <row r="214" spans="1:16">
      <c r="A214" s="263"/>
      <c r="B214" s="263"/>
      <c r="C214" s="263"/>
      <c r="D214" s="263"/>
      <c r="E214" s="263"/>
      <c r="F214" s="263"/>
      <c r="G214" s="263"/>
      <c r="H214" s="263"/>
      <c r="I214" s="263"/>
      <c r="J214" s="263"/>
      <c r="K214" s="263"/>
      <c r="L214" s="263"/>
      <c r="M214" s="263"/>
      <c r="N214" s="263"/>
      <c r="O214" s="263"/>
      <c r="P214" s="263"/>
    </row>
    <row r="215" spans="1:16">
      <c r="A215" s="263"/>
      <c r="B215" s="263"/>
      <c r="C215" s="263"/>
      <c r="D215" s="263"/>
      <c r="E215" s="263"/>
      <c r="F215" s="263"/>
      <c r="G215" s="263"/>
      <c r="H215" s="263"/>
      <c r="I215" s="263"/>
      <c r="J215" s="263"/>
      <c r="K215" s="263"/>
      <c r="L215" s="263"/>
      <c r="M215" s="263"/>
      <c r="N215" s="263"/>
      <c r="O215" s="263"/>
      <c r="P215" s="263"/>
    </row>
    <row r="216" spans="1:16">
      <c r="A216" s="263"/>
      <c r="B216" s="263"/>
      <c r="C216" s="263"/>
      <c r="D216" s="263"/>
      <c r="E216" s="263"/>
      <c r="F216" s="263"/>
      <c r="G216" s="263"/>
      <c r="H216" s="263"/>
      <c r="I216" s="263"/>
      <c r="J216" s="263"/>
      <c r="K216" s="263"/>
      <c r="L216" s="263"/>
      <c r="M216" s="263"/>
      <c r="N216" s="263"/>
      <c r="O216" s="263"/>
      <c r="P216" s="263"/>
    </row>
    <row r="217" spans="1:16">
      <c r="A217" s="263"/>
      <c r="B217" s="263"/>
      <c r="C217" s="263"/>
      <c r="D217" s="263"/>
      <c r="E217" s="263"/>
      <c r="F217" s="263"/>
      <c r="G217" s="263"/>
      <c r="H217" s="263"/>
      <c r="I217" s="263"/>
      <c r="J217" s="263"/>
      <c r="K217" s="263"/>
      <c r="L217" s="263"/>
      <c r="M217" s="263"/>
      <c r="N217" s="263"/>
      <c r="O217" s="263"/>
      <c r="P217" s="263"/>
    </row>
    <row r="218" spans="1:16">
      <c r="A218" s="263"/>
      <c r="B218" s="263"/>
      <c r="C218" s="263"/>
      <c r="D218" s="263"/>
      <c r="E218" s="263"/>
      <c r="F218" s="263"/>
      <c r="G218" s="263"/>
      <c r="H218" s="263"/>
      <c r="I218" s="263"/>
      <c r="J218" s="263"/>
      <c r="K218" s="263"/>
      <c r="L218" s="263"/>
      <c r="M218" s="263"/>
      <c r="N218" s="263"/>
      <c r="O218" s="263"/>
      <c r="P218" s="263"/>
    </row>
    <row r="219" spans="1:16">
      <c r="A219" s="263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M219" s="263"/>
      <c r="N219" s="263"/>
      <c r="O219" s="263"/>
      <c r="P219" s="263"/>
    </row>
    <row r="220" spans="1:16">
      <c r="A220" s="263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  <c r="O220" s="263"/>
      <c r="P220" s="263"/>
    </row>
    <row r="221" spans="1:16">
      <c r="A221" s="263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  <c r="O221" s="263"/>
      <c r="P221" s="263"/>
    </row>
    <row r="222" spans="1:16">
      <c r="A222" s="263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</row>
    <row r="223" spans="1:16">
      <c r="A223" s="263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/>
      <c r="O223" s="263"/>
      <c r="P223" s="263"/>
    </row>
    <row r="224" spans="1:16">
      <c r="A224" s="263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/>
      <c r="M224" s="263"/>
      <c r="N224" s="263"/>
      <c r="O224" s="263"/>
      <c r="P224" s="263"/>
    </row>
    <row r="225" spans="1:16">
      <c r="A225" s="263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/>
      <c r="M225" s="263"/>
      <c r="N225" s="263"/>
      <c r="O225" s="263"/>
      <c r="P225" s="263"/>
    </row>
    <row r="226" spans="1:16">
      <c r="A226" s="263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/>
      <c r="N226" s="263"/>
      <c r="O226" s="263"/>
      <c r="P226" s="263"/>
    </row>
    <row r="227" spans="1:16">
      <c r="A227" s="263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  <c r="O227" s="263"/>
      <c r="P227" s="263"/>
    </row>
    <row r="228" spans="1:16">
      <c r="A228" s="263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/>
      <c r="M228" s="263"/>
      <c r="N228" s="263"/>
      <c r="O228" s="263"/>
      <c r="P228" s="263"/>
    </row>
    <row r="229" spans="1:16">
      <c r="A229" s="263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  <c r="O229" s="263"/>
      <c r="P229" s="263"/>
    </row>
    <row r="230" spans="1:16">
      <c r="A230" s="263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/>
      <c r="M230" s="263"/>
      <c r="N230" s="263"/>
      <c r="O230" s="263"/>
      <c r="P230" s="263"/>
    </row>
    <row r="231" spans="1:16">
      <c r="A231" s="263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  <c r="O231" s="263"/>
      <c r="P231" s="263"/>
    </row>
    <row r="232" spans="1:16">
      <c r="A232" s="263"/>
      <c r="B232" s="263"/>
      <c r="C232" s="263"/>
      <c r="D232" s="263"/>
      <c r="E232" s="263"/>
      <c r="F232" s="263"/>
      <c r="G232" s="263"/>
      <c r="H232" s="263"/>
      <c r="I232" s="263"/>
      <c r="J232" s="263"/>
      <c r="K232" s="263"/>
      <c r="L232" s="263"/>
      <c r="M232" s="263"/>
      <c r="N232" s="263"/>
      <c r="O232" s="263"/>
      <c r="P232" s="263"/>
    </row>
    <row r="233" spans="1:16">
      <c r="A233" s="263"/>
      <c r="B233" s="263"/>
      <c r="C233" s="263"/>
      <c r="D233" s="263"/>
      <c r="E233" s="263"/>
      <c r="F233" s="263"/>
      <c r="G233" s="263"/>
      <c r="H233" s="263"/>
      <c r="I233" s="263"/>
      <c r="J233" s="263"/>
      <c r="K233" s="263"/>
      <c r="L233" s="263"/>
      <c r="M233" s="263"/>
      <c r="N233" s="263"/>
      <c r="O233" s="263"/>
      <c r="P233" s="263"/>
    </row>
    <row r="234" spans="1:16">
      <c r="A234" s="263"/>
      <c r="B234" s="263"/>
      <c r="C234" s="263"/>
      <c r="D234" s="263"/>
      <c r="E234" s="263"/>
      <c r="F234" s="263"/>
      <c r="G234" s="263"/>
      <c r="H234" s="263"/>
      <c r="I234" s="263"/>
      <c r="J234" s="263"/>
      <c r="K234" s="263"/>
      <c r="L234" s="263"/>
      <c r="M234" s="263"/>
      <c r="N234" s="263"/>
      <c r="O234" s="263"/>
      <c r="P234" s="263"/>
    </row>
    <row r="235" spans="1:16">
      <c r="A235" s="263"/>
      <c r="B235" s="263"/>
      <c r="C235" s="263"/>
      <c r="D235" s="263"/>
      <c r="E235" s="263"/>
      <c r="F235" s="263"/>
      <c r="G235" s="263"/>
      <c r="H235" s="263"/>
      <c r="I235" s="263"/>
      <c r="J235" s="263"/>
      <c r="K235" s="263"/>
      <c r="L235" s="263"/>
      <c r="M235" s="263"/>
      <c r="N235" s="263"/>
      <c r="O235" s="263"/>
      <c r="P235" s="263"/>
    </row>
    <row r="236" spans="1:16">
      <c r="A236" s="263"/>
      <c r="B236" s="263"/>
      <c r="C236" s="263"/>
      <c r="D236" s="263"/>
      <c r="E236" s="263"/>
      <c r="F236" s="263"/>
      <c r="G236" s="263"/>
      <c r="H236" s="263"/>
      <c r="I236" s="263"/>
      <c r="J236" s="263"/>
      <c r="K236" s="263"/>
      <c r="L236" s="263"/>
      <c r="M236" s="263"/>
      <c r="N236" s="263"/>
      <c r="O236" s="263"/>
      <c r="P236" s="263"/>
    </row>
    <row r="237" spans="1:16">
      <c r="A237" s="263"/>
      <c r="B237" s="263"/>
      <c r="C237" s="263"/>
      <c r="D237" s="263"/>
      <c r="E237" s="263"/>
      <c r="F237" s="263"/>
      <c r="G237" s="263"/>
      <c r="H237" s="263"/>
      <c r="I237" s="263"/>
      <c r="J237" s="263"/>
      <c r="K237" s="263"/>
      <c r="L237" s="263"/>
      <c r="M237" s="263"/>
      <c r="N237" s="263"/>
      <c r="O237" s="263"/>
      <c r="P237" s="263"/>
    </row>
    <row r="238" spans="1:16">
      <c r="A238" s="263"/>
      <c r="B238" s="263"/>
      <c r="C238" s="263"/>
      <c r="D238" s="263"/>
      <c r="E238" s="263"/>
      <c r="F238" s="263"/>
      <c r="G238" s="263"/>
      <c r="H238" s="263"/>
      <c r="I238" s="263"/>
      <c r="J238" s="263"/>
      <c r="K238" s="263"/>
      <c r="L238" s="263"/>
      <c r="M238" s="263"/>
      <c r="N238" s="263"/>
      <c r="O238" s="263"/>
      <c r="P238" s="263"/>
    </row>
    <row r="239" spans="1:16">
      <c r="A239" s="263"/>
      <c r="B239" s="263"/>
      <c r="C239" s="263"/>
      <c r="D239" s="263"/>
      <c r="E239" s="263"/>
      <c r="F239" s="263"/>
      <c r="G239" s="263"/>
      <c r="H239" s="263"/>
      <c r="I239" s="263"/>
      <c r="J239" s="263"/>
      <c r="K239" s="263"/>
      <c r="L239" s="263"/>
      <c r="M239" s="263"/>
      <c r="N239" s="263"/>
      <c r="O239" s="263"/>
      <c r="P239" s="263"/>
    </row>
    <row r="240" spans="1:16">
      <c r="A240" s="263"/>
      <c r="B240" s="263"/>
      <c r="C240" s="263"/>
      <c r="D240" s="263"/>
      <c r="E240" s="263"/>
      <c r="F240" s="263"/>
      <c r="G240" s="263"/>
      <c r="H240" s="263"/>
      <c r="I240" s="263"/>
      <c r="J240" s="263"/>
      <c r="K240" s="263"/>
      <c r="L240" s="263"/>
      <c r="M240" s="263"/>
      <c r="N240" s="263"/>
      <c r="O240" s="263"/>
      <c r="P240" s="263"/>
    </row>
    <row r="241" spans="1:16">
      <c r="A241" s="263"/>
      <c r="B241" s="263"/>
      <c r="C241" s="263"/>
      <c r="D241" s="263"/>
      <c r="E241" s="263"/>
      <c r="F241" s="263"/>
      <c r="G241" s="263"/>
      <c r="H241" s="263"/>
      <c r="I241" s="263"/>
      <c r="J241" s="263"/>
      <c r="K241" s="263"/>
      <c r="L241" s="263"/>
      <c r="M241" s="263"/>
      <c r="N241" s="263"/>
      <c r="O241" s="263"/>
      <c r="P241" s="263"/>
    </row>
    <row r="242" spans="1:16">
      <c r="A242" s="263"/>
      <c r="B242" s="263"/>
      <c r="C242" s="263"/>
      <c r="D242" s="263"/>
      <c r="E242" s="263"/>
      <c r="F242" s="263"/>
      <c r="G242" s="263"/>
      <c r="H242" s="263"/>
      <c r="I242" s="263"/>
      <c r="J242" s="263"/>
      <c r="K242" s="263"/>
      <c r="L242" s="263"/>
      <c r="M242" s="263"/>
      <c r="N242" s="263"/>
      <c r="O242" s="263"/>
      <c r="P242" s="263"/>
    </row>
    <row r="243" spans="1:16">
      <c r="A243" s="263"/>
      <c r="B243" s="263"/>
      <c r="C243" s="263"/>
      <c r="D243" s="263"/>
      <c r="E243" s="263"/>
      <c r="F243" s="263"/>
      <c r="G243" s="263"/>
      <c r="H243" s="263"/>
      <c r="I243" s="263"/>
      <c r="J243" s="263"/>
      <c r="K243" s="263"/>
      <c r="L243" s="263"/>
      <c r="M243" s="263"/>
      <c r="N243" s="263"/>
      <c r="O243" s="263"/>
      <c r="P243" s="263"/>
    </row>
    <row r="244" spans="1:16">
      <c r="A244" s="263"/>
      <c r="B244" s="263"/>
      <c r="C244" s="263"/>
      <c r="D244" s="263"/>
      <c r="E244" s="263"/>
      <c r="F244" s="263"/>
      <c r="G244" s="263"/>
      <c r="H244" s="263"/>
      <c r="I244" s="263"/>
      <c r="J244" s="263"/>
      <c r="K244" s="263"/>
      <c r="L244" s="263"/>
      <c r="M244" s="263"/>
      <c r="N244" s="263"/>
      <c r="O244" s="263"/>
      <c r="P244" s="263"/>
    </row>
    <row r="245" spans="1:16">
      <c r="A245" s="263"/>
      <c r="B245" s="263"/>
      <c r="C245" s="263"/>
      <c r="D245" s="263"/>
      <c r="E245" s="263"/>
      <c r="F245" s="263"/>
      <c r="G245" s="263"/>
      <c r="H245" s="263"/>
      <c r="I245" s="263"/>
      <c r="J245" s="263"/>
      <c r="K245" s="263"/>
      <c r="L245" s="263"/>
      <c r="M245" s="263"/>
      <c r="N245" s="263"/>
      <c r="O245" s="263"/>
      <c r="P245" s="263"/>
    </row>
    <row r="246" spans="1:16">
      <c r="A246" s="263"/>
      <c r="B246" s="263"/>
      <c r="C246" s="263"/>
      <c r="D246" s="263"/>
      <c r="E246" s="263"/>
      <c r="F246" s="263"/>
      <c r="G246" s="263"/>
      <c r="H246" s="263"/>
      <c r="I246" s="263"/>
      <c r="J246" s="263"/>
      <c r="K246" s="263"/>
      <c r="L246" s="263"/>
      <c r="M246" s="263"/>
      <c r="N246" s="263"/>
      <c r="O246" s="263"/>
      <c r="P246" s="263"/>
    </row>
    <row r="247" spans="1:16">
      <c r="A247" s="263"/>
      <c r="B247" s="263"/>
      <c r="C247" s="263"/>
      <c r="D247" s="263"/>
      <c r="E247" s="263"/>
      <c r="F247" s="263"/>
      <c r="G247" s="263"/>
      <c r="H247" s="263"/>
      <c r="I247" s="263"/>
      <c r="J247" s="263"/>
      <c r="K247" s="263"/>
      <c r="L247" s="263"/>
      <c r="M247" s="263"/>
      <c r="N247" s="263"/>
      <c r="O247" s="263"/>
      <c r="P247" s="263"/>
    </row>
    <row r="248" spans="1:16">
      <c r="A248" s="263"/>
      <c r="B248" s="263"/>
      <c r="C248" s="263"/>
      <c r="D248" s="263"/>
      <c r="E248" s="263"/>
      <c r="F248" s="263"/>
      <c r="G248" s="263"/>
      <c r="H248" s="263"/>
      <c r="I248" s="263"/>
      <c r="J248" s="263"/>
      <c r="K248" s="263"/>
      <c r="L248" s="263"/>
      <c r="M248" s="263"/>
      <c r="N248" s="263"/>
      <c r="O248" s="263"/>
      <c r="P248" s="263"/>
    </row>
    <row r="249" spans="1:16">
      <c r="A249" s="263"/>
      <c r="B249" s="263"/>
      <c r="C249" s="263"/>
      <c r="D249" s="263"/>
      <c r="E249" s="263"/>
      <c r="F249" s="263"/>
      <c r="G249" s="263"/>
      <c r="H249" s="263"/>
      <c r="I249" s="263"/>
      <c r="J249" s="263"/>
      <c r="K249" s="263"/>
      <c r="L249" s="263"/>
      <c r="M249" s="263"/>
      <c r="N249" s="263"/>
      <c r="O249" s="263"/>
      <c r="P249" s="263"/>
    </row>
    <row r="250" spans="1:16">
      <c r="A250" s="263"/>
      <c r="B250" s="263"/>
      <c r="C250" s="263"/>
      <c r="D250" s="263"/>
      <c r="E250" s="263"/>
      <c r="F250" s="263"/>
      <c r="G250" s="263"/>
      <c r="H250" s="263"/>
      <c r="I250" s="263"/>
      <c r="J250" s="263"/>
      <c r="K250" s="263"/>
      <c r="L250" s="263"/>
      <c r="M250" s="263"/>
      <c r="N250" s="263"/>
      <c r="O250" s="263"/>
      <c r="P250" s="263"/>
    </row>
    <row r="251" spans="1:16">
      <c r="A251" s="263"/>
      <c r="B251" s="263"/>
      <c r="C251" s="263"/>
      <c r="D251" s="263"/>
      <c r="E251" s="263"/>
      <c r="F251" s="263"/>
      <c r="G251" s="263"/>
      <c r="H251" s="263"/>
      <c r="I251" s="263"/>
      <c r="J251" s="263"/>
      <c r="K251" s="263"/>
      <c r="L251" s="263"/>
      <c r="M251" s="263"/>
      <c r="N251" s="263"/>
      <c r="O251" s="263"/>
      <c r="P251" s="263"/>
    </row>
    <row r="252" spans="1:16">
      <c r="A252" s="263"/>
      <c r="B252" s="263"/>
      <c r="C252" s="263"/>
      <c r="D252" s="263"/>
      <c r="E252" s="263"/>
      <c r="F252" s="263"/>
      <c r="G252" s="263"/>
      <c r="H252" s="263"/>
      <c r="I252" s="263"/>
      <c r="J252" s="263"/>
      <c r="K252" s="263"/>
      <c r="L252" s="263"/>
      <c r="M252" s="263"/>
      <c r="N252" s="263"/>
      <c r="O252" s="263"/>
      <c r="P252" s="263"/>
    </row>
    <row r="253" spans="1:16">
      <c r="A253" s="263"/>
      <c r="B253" s="263"/>
      <c r="C253" s="263"/>
      <c r="D253" s="263"/>
      <c r="E253" s="263"/>
      <c r="F253" s="263"/>
      <c r="G253" s="263"/>
      <c r="H253" s="263"/>
      <c r="I253" s="263"/>
      <c r="J253" s="263"/>
      <c r="K253" s="263"/>
      <c r="L253" s="263"/>
      <c r="M253" s="263"/>
      <c r="N253" s="263"/>
      <c r="O253" s="263"/>
      <c r="P253" s="263"/>
    </row>
    <row r="254" spans="1:16">
      <c r="A254" s="263"/>
      <c r="B254" s="263"/>
      <c r="C254" s="263"/>
      <c r="D254" s="263"/>
      <c r="E254" s="263"/>
      <c r="F254" s="263"/>
      <c r="G254" s="263"/>
      <c r="H254" s="263"/>
      <c r="I254" s="263"/>
      <c r="J254" s="263"/>
      <c r="K254" s="263"/>
      <c r="L254" s="263"/>
      <c r="M254" s="263"/>
      <c r="N254" s="263"/>
      <c r="O254" s="263"/>
      <c r="P254" s="263"/>
    </row>
    <row r="255" spans="1:16">
      <c r="A255" s="263"/>
      <c r="B255" s="263"/>
      <c r="C255" s="263"/>
      <c r="D255" s="263"/>
      <c r="E255" s="263"/>
      <c r="F255" s="263"/>
      <c r="G255" s="263"/>
      <c r="H255" s="263"/>
      <c r="I255" s="263"/>
      <c r="J255" s="263"/>
      <c r="K255" s="263"/>
      <c r="L255" s="263"/>
      <c r="M255" s="263"/>
      <c r="N255" s="263"/>
      <c r="O255" s="263"/>
      <c r="P255" s="263"/>
    </row>
    <row r="256" spans="1:16">
      <c r="A256" s="263"/>
      <c r="B256" s="263"/>
      <c r="C256" s="263"/>
      <c r="D256" s="263"/>
      <c r="E256" s="263"/>
      <c r="F256" s="263"/>
      <c r="G256" s="263"/>
      <c r="H256" s="263"/>
      <c r="I256" s="263"/>
      <c r="J256" s="263"/>
      <c r="K256" s="263"/>
      <c r="L256" s="263"/>
      <c r="M256" s="263"/>
      <c r="N256" s="263"/>
      <c r="O256" s="263"/>
      <c r="P256" s="263"/>
    </row>
    <row r="257" spans="1:16">
      <c r="A257" s="263"/>
      <c r="B257" s="263"/>
      <c r="C257" s="263"/>
      <c r="D257" s="263"/>
      <c r="E257" s="263"/>
      <c r="F257" s="263"/>
      <c r="G257" s="263"/>
      <c r="H257" s="263"/>
      <c r="I257" s="263"/>
      <c r="J257" s="263"/>
      <c r="K257" s="263"/>
      <c r="L257" s="263"/>
      <c r="M257" s="263"/>
      <c r="N257" s="263"/>
      <c r="O257" s="263"/>
      <c r="P257" s="263"/>
    </row>
    <row r="258" spans="1:16">
      <c r="A258" s="263"/>
      <c r="B258" s="263"/>
      <c r="C258" s="263"/>
      <c r="D258" s="263"/>
      <c r="E258" s="263"/>
      <c r="F258" s="263"/>
      <c r="G258" s="263"/>
      <c r="H258" s="263"/>
      <c r="I258" s="263"/>
      <c r="J258" s="263"/>
      <c r="K258" s="263"/>
      <c r="L258" s="263"/>
      <c r="M258" s="263"/>
      <c r="N258" s="263"/>
      <c r="O258" s="263"/>
      <c r="P258" s="263"/>
    </row>
    <row r="259" spans="1:16">
      <c r="A259" s="263"/>
      <c r="B259" s="263"/>
      <c r="C259" s="263"/>
      <c r="D259" s="263"/>
      <c r="E259" s="263"/>
      <c r="F259" s="263"/>
      <c r="G259" s="263"/>
      <c r="H259" s="263"/>
      <c r="I259" s="263"/>
      <c r="J259" s="263"/>
      <c r="K259" s="263"/>
      <c r="L259" s="263"/>
      <c r="M259" s="263"/>
      <c r="N259" s="263"/>
      <c r="O259" s="263"/>
      <c r="P259" s="263"/>
    </row>
    <row r="260" spans="1:16">
      <c r="A260" s="263"/>
      <c r="B260" s="263"/>
      <c r="C260" s="263"/>
      <c r="D260" s="263"/>
      <c r="E260" s="263"/>
      <c r="F260" s="263"/>
      <c r="G260" s="263"/>
      <c r="H260" s="263"/>
      <c r="I260" s="263"/>
      <c r="J260" s="263"/>
      <c r="K260" s="263"/>
      <c r="L260" s="263"/>
      <c r="M260" s="263"/>
      <c r="N260" s="263"/>
      <c r="O260" s="263"/>
      <c r="P260" s="263"/>
    </row>
    <row r="261" spans="1:16">
      <c r="A261" s="263"/>
      <c r="B261" s="263"/>
      <c r="C261" s="263"/>
      <c r="D261" s="263"/>
      <c r="E261" s="263"/>
      <c r="F261" s="263"/>
      <c r="G261" s="263"/>
      <c r="H261" s="263"/>
      <c r="I261" s="263"/>
      <c r="J261" s="263"/>
      <c r="K261" s="263"/>
      <c r="L261" s="263"/>
      <c r="M261" s="263"/>
      <c r="N261" s="263"/>
      <c r="O261" s="263"/>
      <c r="P261" s="263"/>
    </row>
    <row r="262" spans="1:16">
      <c r="A262" s="263"/>
      <c r="B262" s="263"/>
      <c r="C262" s="263"/>
      <c r="D262" s="263"/>
      <c r="E262" s="263"/>
      <c r="F262" s="263"/>
      <c r="G262" s="263"/>
      <c r="H262" s="263"/>
      <c r="I262" s="263"/>
      <c r="J262" s="263"/>
      <c r="K262" s="263"/>
      <c r="L262" s="263"/>
      <c r="M262" s="263"/>
      <c r="N262" s="263"/>
      <c r="O262" s="263"/>
      <c r="P262" s="263"/>
    </row>
    <row r="263" spans="1:16">
      <c r="A263" s="263"/>
      <c r="B263" s="263"/>
      <c r="C263" s="263"/>
      <c r="D263" s="263"/>
      <c r="E263" s="263"/>
      <c r="F263" s="263"/>
      <c r="G263" s="263"/>
      <c r="H263" s="263"/>
      <c r="I263" s="263"/>
      <c r="J263" s="263"/>
      <c r="K263" s="263"/>
      <c r="L263" s="263"/>
      <c r="M263" s="263"/>
      <c r="N263" s="263"/>
      <c r="O263" s="263"/>
      <c r="P263" s="263"/>
    </row>
    <row r="264" spans="1:16">
      <c r="A264" s="263"/>
      <c r="B264" s="263"/>
      <c r="C264" s="263"/>
      <c r="D264" s="263"/>
      <c r="E264" s="263"/>
      <c r="F264" s="263"/>
      <c r="G264" s="263"/>
      <c r="H264" s="263"/>
      <c r="I264" s="263"/>
      <c r="J264" s="263"/>
      <c r="K264" s="263"/>
      <c r="L264" s="263"/>
      <c r="M264" s="263"/>
      <c r="N264" s="263"/>
      <c r="O264" s="263"/>
      <c r="P264" s="263"/>
    </row>
    <row r="265" spans="1:16">
      <c r="A265" s="263"/>
      <c r="B265" s="263"/>
      <c r="C265" s="263"/>
      <c r="D265" s="263"/>
      <c r="E265" s="263"/>
      <c r="F265" s="263"/>
      <c r="G265" s="263"/>
      <c r="H265" s="263"/>
      <c r="I265" s="263"/>
      <c r="J265" s="263"/>
      <c r="K265" s="263"/>
      <c r="L265" s="263"/>
      <c r="M265" s="263"/>
      <c r="N265" s="263"/>
      <c r="O265" s="263"/>
      <c r="P265" s="263"/>
    </row>
    <row r="266" spans="1:16">
      <c r="A266" s="263"/>
      <c r="B266" s="263"/>
      <c r="C266" s="263"/>
      <c r="D266" s="263"/>
      <c r="E266" s="263"/>
      <c r="F266" s="263"/>
      <c r="G266" s="263"/>
      <c r="H266" s="263"/>
      <c r="I266" s="263"/>
      <c r="J266" s="263"/>
      <c r="K266" s="263"/>
      <c r="L266" s="263"/>
      <c r="M266" s="263"/>
      <c r="N266" s="263"/>
      <c r="O266" s="263"/>
      <c r="P266" s="263"/>
    </row>
    <row r="267" spans="1:16">
      <c r="A267" s="263"/>
      <c r="B267" s="263"/>
      <c r="C267" s="263"/>
      <c r="D267" s="263"/>
      <c r="E267" s="263"/>
      <c r="F267" s="263"/>
      <c r="G267" s="263"/>
      <c r="H267" s="263"/>
      <c r="I267" s="263"/>
      <c r="J267" s="263"/>
      <c r="K267" s="263"/>
      <c r="L267" s="263"/>
      <c r="M267" s="263"/>
      <c r="N267" s="263"/>
      <c r="O267" s="263"/>
      <c r="P267" s="263"/>
    </row>
    <row r="268" spans="1:16">
      <c r="A268" s="263"/>
      <c r="B268" s="263"/>
      <c r="C268" s="263"/>
      <c r="D268" s="263"/>
      <c r="E268" s="263"/>
      <c r="F268" s="263"/>
      <c r="G268" s="263"/>
      <c r="H268" s="263"/>
      <c r="I268" s="263"/>
      <c r="J268" s="263"/>
      <c r="K268" s="263"/>
      <c r="L268" s="263"/>
      <c r="M268" s="263"/>
      <c r="N268" s="263"/>
      <c r="O268" s="263"/>
      <c r="P268" s="263"/>
    </row>
    <row r="269" spans="1:16">
      <c r="A269" s="263"/>
      <c r="B269" s="263"/>
      <c r="C269" s="263"/>
      <c r="D269" s="263"/>
      <c r="E269" s="263"/>
      <c r="F269" s="263"/>
      <c r="G269" s="263"/>
      <c r="H269" s="263"/>
      <c r="I269" s="263"/>
      <c r="J269" s="263"/>
      <c r="K269" s="263"/>
      <c r="L269" s="263"/>
      <c r="M269" s="263"/>
      <c r="N269" s="263"/>
      <c r="O269" s="263"/>
      <c r="P269" s="263"/>
    </row>
    <row r="270" spans="1:16">
      <c r="A270" s="263"/>
      <c r="B270" s="263"/>
      <c r="C270" s="263"/>
      <c r="D270" s="263"/>
      <c r="E270" s="263"/>
      <c r="F270" s="263"/>
      <c r="G270" s="263"/>
      <c r="H270" s="263"/>
      <c r="I270" s="263"/>
      <c r="J270" s="263"/>
      <c r="K270" s="263"/>
      <c r="L270" s="263"/>
      <c r="M270" s="263"/>
      <c r="N270" s="263"/>
      <c r="O270" s="263"/>
      <c r="P270" s="263"/>
    </row>
    <row r="271" spans="1:16">
      <c r="A271" s="263"/>
      <c r="B271" s="263"/>
      <c r="C271" s="263"/>
      <c r="D271" s="263"/>
      <c r="E271" s="263"/>
      <c r="F271" s="263"/>
      <c r="G271" s="263"/>
      <c r="H271" s="263"/>
      <c r="I271" s="263"/>
      <c r="J271" s="263"/>
      <c r="K271" s="263"/>
      <c r="L271" s="263"/>
      <c r="M271" s="263"/>
      <c r="N271" s="263"/>
      <c r="O271" s="263"/>
      <c r="P271" s="263"/>
    </row>
    <row r="272" spans="1:16">
      <c r="A272" s="263"/>
      <c r="B272" s="263"/>
      <c r="C272" s="263"/>
      <c r="D272" s="263"/>
      <c r="E272" s="263"/>
      <c r="F272" s="263"/>
      <c r="G272" s="263"/>
      <c r="H272" s="263"/>
      <c r="I272" s="263"/>
      <c r="J272" s="263"/>
      <c r="K272" s="263"/>
      <c r="L272" s="263"/>
      <c r="M272" s="263"/>
      <c r="N272" s="263"/>
      <c r="O272" s="263"/>
      <c r="P272" s="263"/>
    </row>
    <row r="273" spans="1:16">
      <c r="A273" s="263"/>
      <c r="B273" s="263"/>
      <c r="C273" s="263"/>
      <c r="D273" s="263"/>
      <c r="E273" s="263"/>
      <c r="F273" s="263"/>
      <c r="G273" s="263"/>
      <c r="H273" s="263"/>
      <c r="I273" s="263"/>
      <c r="J273" s="263"/>
      <c r="K273" s="263"/>
      <c r="L273" s="263"/>
      <c r="M273" s="263"/>
      <c r="N273" s="263"/>
      <c r="O273" s="263"/>
      <c r="P273" s="263"/>
    </row>
    <row r="274" spans="1:16">
      <c r="A274" s="263"/>
      <c r="B274" s="263"/>
      <c r="C274" s="263"/>
      <c r="D274" s="263"/>
      <c r="E274" s="263"/>
      <c r="F274" s="263"/>
      <c r="G274" s="263"/>
      <c r="H274" s="263"/>
      <c r="I274" s="263"/>
      <c r="J274" s="263"/>
      <c r="K274" s="263"/>
      <c r="L274" s="263"/>
      <c r="M274" s="263"/>
      <c r="N274" s="263"/>
      <c r="O274" s="263"/>
      <c r="P274" s="263"/>
    </row>
    <row r="275" spans="1:16">
      <c r="A275" s="263"/>
      <c r="B275" s="263"/>
      <c r="C275" s="263"/>
      <c r="D275" s="263"/>
      <c r="E275" s="263"/>
      <c r="F275" s="263"/>
      <c r="G275" s="263"/>
      <c r="H275" s="263"/>
      <c r="I275" s="263"/>
      <c r="J275" s="263"/>
      <c r="K275" s="263"/>
      <c r="L275" s="263"/>
      <c r="M275" s="263"/>
      <c r="N275" s="263"/>
      <c r="O275" s="263"/>
      <c r="P275" s="263"/>
    </row>
    <row r="276" spans="1:16">
      <c r="A276" s="263"/>
      <c r="B276" s="263"/>
      <c r="C276" s="263"/>
      <c r="D276" s="263"/>
      <c r="E276" s="263"/>
      <c r="F276" s="263"/>
      <c r="G276" s="263"/>
      <c r="H276" s="263"/>
      <c r="I276" s="263"/>
      <c r="J276" s="263"/>
      <c r="K276" s="263"/>
      <c r="L276" s="263"/>
      <c r="M276" s="263"/>
      <c r="N276" s="263"/>
      <c r="O276" s="263"/>
      <c r="P276" s="263"/>
    </row>
    <row r="277" spans="1:16">
      <c r="A277" s="263"/>
      <c r="B277" s="263"/>
      <c r="C277" s="263"/>
      <c r="D277" s="263"/>
      <c r="E277" s="263"/>
      <c r="F277" s="263"/>
      <c r="G277" s="263"/>
      <c r="H277" s="263"/>
      <c r="I277" s="263"/>
      <c r="J277" s="263"/>
      <c r="K277" s="263"/>
      <c r="L277" s="263"/>
      <c r="M277" s="263"/>
      <c r="N277" s="263"/>
      <c r="O277" s="263"/>
      <c r="P277" s="263"/>
    </row>
    <row r="278" spans="1:16">
      <c r="A278" s="263"/>
      <c r="B278" s="263"/>
      <c r="C278" s="263"/>
      <c r="D278" s="263"/>
      <c r="E278" s="263"/>
      <c r="F278" s="263"/>
      <c r="G278" s="263"/>
      <c r="H278" s="263"/>
      <c r="I278" s="263"/>
      <c r="J278" s="263"/>
      <c r="K278" s="263"/>
      <c r="L278" s="263"/>
      <c r="M278" s="263"/>
      <c r="N278" s="263"/>
      <c r="O278" s="263"/>
      <c r="P278" s="263"/>
    </row>
    <row r="279" spans="1:16">
      <c r="A279" s="263"/>
      <c r="B279" s="263"/>
      <c r="C279" s="263"/>
      <c r="D279" s="263"/>
      <c r="E279" s="263"/>
      <c r="F279" s="263"/>
      <c r="G279" s="263"/>
      <c r="H279" s="263"/>
      <c r="I279" s="263"/>
      <c r="J279" s="263"/>
      <c r="K279" s="263"/>
      <c r="L279" s="263"/>
      <c r="M279" s="263"/>
      <c r="N279" s="263"/>
      <c r="O279" s="263"/>
      <c r="P279" s="263"/>
    </row>
    <row r="280" spans="1:16">
      <c r="A280" s="263"/>
      <c r="B280" s="263"/>
      <c r="C280" s="263"/>
      <c r="D280" s="263"/>
      <c r="E280" s="263"/>
      <c r="F280" s="263"/>
      <c r="G280" s="263"/>
      <c r="H280" s="263"/>
      <c r="I280" s="263"/>
      <c r="J280" s="263"/>
      <c r="K280" s="263"/>
      <c r="L280" s="263"/>
      <c r="M280" s="263"/>
      <c r="N280" s="263"/>
      <c r="O280" s="263"/>
      <c r="P280" s="263"/>
    </row>
    <row r="281" spans="1:16">
      <c r="A281" s="263"/>
      <c r="B281" s="263"/>
      <c r="C281" s="263"/>
      <c r="D281" s="263"/>
      <c r="E281" s="263"/>
      <c r="F281" s="263"/>
      <c r="G281" s="263"/>
      <c r="H281" s="263"/>
      <c r="I281" s="263"/>
      <c r="J281" s="263"/>
      <c r="K281" s="263"/>
      <c r="L281" s="263"/>
      <c r="M281" s="263"/>
      <c r="N281" s="263"/>
      <c r="O281" s="263"/>
      <c r="P281" s="263"/>
    </row>
    <row r="282" spans="1:16">
      <c r="A282" s="263"/>
      <c r="B282" s="263"/>
      <c r="C282" s="263"/>
      <c r="D282" s="263"/>
      <c r="E282" s="263"/>
      <c r="F282" s="263"/>
      <c r="G282" s="263"/>
      <c r="H282" s="263"/>
      <c r="I282" s="263"/>
      <c r="J282" s="263"/>
      <c r="K282" s="263"/>
      <c r="L282" s="263"/>
      <c r="M282" s="263"/>
      <c r="N282" s="263"/>
      <c r="O282" s="263"/>
      <c r="P282" s="263"/>
    </row>
    <row r="283" spans="1:16">
      <c r="A283" s="263"/>
      <c r="B283" s="263"/>
      <c r="C283" s="263"/>
      <c r="D283" s="263"/>
      <c r="E283" s="263"/>
      <c r="F283" s="263"/>
      <c r="G283" s="263"/>
      <c r="H283" s="263"/>
      <c r="I283" s="263"/>
      <c r="J283" s="263"/>
      <c r="K283" s="263"/>
      <c r="L283" s="263"/>
      <c r="M283" s="263"/>
      <c r="N283" s="263"/>
      <c r="O283" s="263"/>
      <c r="P283" s="263"/>
    </row>
    <row r="284" spans="1:16">
      <c r="A284" s="263"/>
      <c r="B284" s="263"/>
      <c r="C284" s="263"/>
      <c r="D284" s="263"/>
      <c r="E284" s="263"/>
      <c r="F284" s="263"/>
      <c r="G284" s="263"/>
      <c r="H284" s="263"/>
      <c r="I284" s="263"/>
      <c r="J284" s="263"/>
      <c r="K284" s="263"/>
      <c r="L284" s="263"/>
      <c r="M284" s="263"/>
      <c r="N284" s="263"/>
      <c r="O284" s="263"/>
      <c r="P284" s="263"/>
    </row>
    <row r="285" spans="1:16">
      <c r="A285" s="263"/>
      <c r="B285" s="263"/>
      <c r="C285" s="263"/>
      <c r="D285" s="263"/>
      <c r="E285" s="263"/>
      <c r="F285" s="263"/>
      <c r="G285" s="263"/>
      <c r="H285" s="263"/>
      <c r="I285" s="263"/>
      <c r="J285" s="263"/>
      <c r="K285" s="263"/>
      <c r="L285" s="263"/>
      <c r="M285" s="263"/>
      <c r="N285" s="263"/>
      <c r="O285" s="263"/>
      <c r="P285" s="263"/>
    </row>
    <row r="286" spans="1:16">
      <c r="A286" s="263"/>
      <c r="B286" s="263"/>
      <c r="C286" s="263"/>
      <c r="D286" s="263"/>
      <c r="E286" s="263"/>
      <c r="F286" s="263"/>
      <c r="G286" s="263"/>
      <c r="H286" s="263"/>
      <c r="I286" s="263"/>
      <c r="J286" s="263"/>
      <c r="K286" s="263"/>
      <c r="L286" s="263"/>
      <c r="M286" s="263"/>
      <c r="N286" s="263"/>
      <c r="O286" s="263"/>
      <c r="P286" s="263"/>
    </row>
    <row r="287" spans="1:16">
      <c r="A287" s="263"/>
      <c r="B287" s="263"/>
      <c r="C287" s="263"/>
      <c r="D287" s="263"/>
      <c r="E287" s="263"/>
      <c r="F287" s="263"/>
      <c r="G287" s="263"/>
      <c r="H287" s="263"/>
      <c r="I287" s="263"/>
      <c r="J287" s="263"/>
      <c r="K287" s="263"/>
      <c r="L287" s="263"/>
      <c r="M287" s="263"/>
      <c r="N287" s="263"/>
      <c r="O287" s="263"/>
      <c r="P287" s="263"/>
    </row>
    <row r="288" spans="1:16">
      <c r="A288" s="263"/>
      <c r="B288" s="263"/>
      <c r="C288" s="263"/>
      <c r="D288" s="263"/>
      <c r="E288" s="263"/>
      <c r="F288" s="263"/>
      <c r="G288" s="263"/>
      <c r="H288" s="263"/>
      <c r="I288" s="263"/>
      <c r="J288" s="263"/>
      <c r="K288" s="263"/>
      <c r="L288" s="263"/>
      <c r="M288" s="263"/>
      <c r="N288" s="263"/>
      <c r="O288" s="263"/>
      <c r="P288" s="263"/>
    </row>
    <row r="289" spans="1:16">
      <c r="A289" s="263"/>
      <c r="B289" s="263"/>
      <c r="C289" s="263"/>
      <c r="D289" s="263"/>
      <c r="E289" s="263"/>
      <c r="F289" s="263"/>
      <c r="G289" s="263"/>
      <c r="H289" s="263"/>
      <c r="I289" s="263"/>
      <c r="J289" s="263"/>
      <c r="K289" s="263"/>
      <c r="L289" s="263"/>
      <c r="M289" s="263"/>
      <c r="N289" s="263"/>
      <c r="O289" s="263"/>
      <c r="P289" s="263"/>
    </row>
    <row r="290" spans="1:16">
      <c r="A290" s="263"/>
      <c r="B290" s="263"/>
      <c r="C290" s="263"/>
      <c r="D290" s="263"/>
      <c r="E290" s="263"/>
      <c r="F290" s="263"/>
      <c r="G290" s="263"/>
      <c r="H290" s="263"/>
      <c r="I290" s="263"/>
      <c r="J290" s="263"/>
      <c r="K290" s="263"/>
      <c r="L290" s="263"/>
      <c r="M290" s="263"/>
      <c r="N290" s="263"/>
      <c r="O290" s="263"/>
      <c r="P290" s="263"/>
    </row>
    <row r="291" spans="1:16">
      <c r="A291" s="263"/>
      <c r="B291" s="263"/>
      <c r="C291" s="263"/>
      <c r="D291" s="263"/>
      <c r="E291" s="263"/>
      <c r="F291" s="263"/>
      <c r="G291" s="263"/>
      <c r="H291" s="263"/>
      <c r="I291" s="263"/>
      <c r="J291" s="263"/>
      <c r="K291" s="263"/>
      <c r="L291" s="263"/>
      <c r="M291" s="263"/>
      <c r="N291" s="263"/>
      <c r="O291" s="263"/>
      <c r="P291" s="263"/>
    </row>
    <row r="292" spans="1:16">
      <c r="A292" s="263"/>
      <c r="B292" s="263"/>
      <c r="C292" s="263"/>
      <c r="D292" s="263"/>
      <c r="E292" s="263"/>
      <c r="F292" s="263"/>
      <c r="G292" s="263"/>
      <c r="H292" s="263"/>
      <c r="I292" s="263"/>
      <c r="J292" s="263"/>
      <c r="K292" s="263"/>
      <c r="L292" s="263"/>
      <c r="M292" s="263"/>
      <c r="N292" s="263"/>
      <c r="O292" s="263"/>
      <c r="P292" s="263"/>
    </row>
    <row r="293" spans="1:16">
      <c r="A293" s="263"/>
      <c r="B293" s="263"/>
      <c r="C293" s="263"/>
      <c r="D293" s="263"/>
      <c r="E293" s="263"/>
      <c r="F293" s="263"/>
      <c r="G293" s="263"/>
      <c r="H293" s="263"/>
      <c r="I293" s="263"/>
      <c r="J293" s="263"/>
      <c r="K293" s="263"/>
      <c r="L293" s="263"/>
      <c r="M293" s="263"/>
      <c r="N293" s="263"/>
      <c r="O293" s="263"/>
      <c r="P293" s="263"/>
    </row>
    <row r="294" spans="1:16">
      <c r="A294" s="263"/>
      <c r="B294" s="263"/>
      <c r="C294" s="263"/>
      <c r="D294" s="263"/>
      <c r="E294" s="263"/>
      <c r="F294" s="263"/>
      <c r="G294" s="263"/>
      <c r="H294" s="263"/>
      <c r="I294" s="263"/>
      <c r="J294" s="263"/>
      <c r="K294" s="263"/>
      <c r="L294" s="263"/>
      <c r="M294" s="263"/>
      <c r="N294" s="263"/>
      <c r="O294" s="263"/>
      <c r="P294" s="263"/>
    </row>
    <row r="295" spans="1:16">
      <c r="A295" s="263"/>
      <c r="B295" s="263"/>
      <c r="C295" s="263"/>
      <c r="D295" s="263"/>
      <c r="E295" s="263"/>
      <c r="F295" s="263"/>
      <c r="G295" s="263"/>
      <c r="H295" s="263"/>
      <c r="I295" s="263"/>
      <c r="J295" s="263"/>
      <c r="K295" s="263"/>
      <c r="L295" s="263"/>
      <c r="M295" s="263"/>
      <c r="N295" s="263"/>
      <c r="O295" s="263"/>
      <c r="P295" s="263"/>
    </row>
    <row r="296" spans="1:16">
      <c r="A296" s="263"/>
      <c r="B296" s="263"/>
      <c r="C296" s="263"/>
      <c r="D296" s="263"/>
      <c r="E296" s="263"/>
      <c r="F296" s="263"/>
      <c r="G296" s="263"/>
      <c r="H296" s="263"/>
      <c r="I296" s="263"/>
      <c r="J296" s="263"/>
      <c r="K296" s="263"/>
      <c r="L296" s="263"/>
      <c r="M296" s="263"/>
      <c r="N296" s="263"/>
      <c r="O296" s="263"/>
      <c r="P296" s="263"/>
    </row>
    <row r="297" spans="1:16">
      <c r="A297" s="263"/>
      <c r="B297" s="263"/>
      <c r="C297" s="263"/>
      <c r="D297" s="263"/>
      <c r="E297" s="263"/>
      <c r="F297" s="263"/>
      <c r="G297" s="263"/>
      <c r="H297" s="263"/>
      <c r="I297" s="263"/>
      <c r="J297" s="263"/>
      <c r="K297" s="263"/>
      <c r="L297" s="263"/>
      <c r="M297" s="263"/>
      <c r="N297" s="263"/>
      <c r="O297" s="263"/>
      <c r="P297" s="263"/>
    </row>
    <row r="298" spans="1:16">
      <c r="A298" s="263"/>
      <c r="B298" s="263"/>
      <c r="C298" s="263"/>
      <c r="D298" s="263"/>
      <c r="E298" s="263"/>
      <c r="F298" s="263"/>
      <c r="G298" s="263"/>
      <c r="H298" s="263"/>
      <c r="I298" s="263"/>
      <c r="J298" s="263"/>
      <c r="K298" s="263"/>
      <c r="L298" s="263"/>
      <c r="M298" s="263"/>
      <c r="N298" s="263"/>
      <c r="O298" s="263"/>
      <c r="P298" s="263"/>
    </row>
    <row r="299" spans="1:16">
      <c r="A299" s="263"/>
      <c r="B299" s="263"/>
      <c r="C299" s="263"/>
      <c r="D299" s="263"/>
      <c r="E299" s="263"/>
      <c r="F299" s="263"/>
      <c r="G299" s="263"/>
      <c r="H299" s="263"/>
      <c r="I299" s="263"/>
      <c r="J299" s="263"/>
      <c r="K299" s="263"/>
      <c r="L299" s="263"/>
      <c r="M299" s="263"/>
      <c r="N299" s="263"/>
      <c r="O299" s="263"/>
      <c r="P299" s="263"/>
    </row>
    <row r="300" spans="1:16">
      <c r="A300" s="263"/>
      <c r="B300" s="263"/>
      <c r="C300" s="263"/>
      <c r="D300" s="263"/>
      <c r="E300" s="263"/>
      <c r="F300" s="263"/>
      <c r="G300" s="263"/>
      <c r="H300" s="263"/>
      <c r="I300" s="263"/>
      <c r="J300" s="263"/>
      <c r="K300" s="263"/>
      <c r="L300" s="263"/>
      <c r="M300" s="263"/>
      <c r="N300" s="263"/>
      <c r="O300" s="263"/>
      <c r="P300" s="263"/>
    </row>
    <row r="301" spans="1:16">
      <c r="A301" s="263"/>
      <c r="B301" s="263"/>
      <c r="C301" s="263"/>
      <c r="D301" s="263"/>
      <c r="E301" s="263"/>
      <c r="F301" s="263"/>
      <c r="G301" s="263"/>
      <c r="H301" s="263"/>
      <c r="I301" s="263"/>
      <c r="J301" s="263"/>
      <c r="K301" s="263"/>
      <c r="L301" s="263"/>
      <c r="M301" s="263"/>
      <c r="N301" s="263"/>
      <c r="O301" s="263"/>
      <c r="P301" s="263"/>
    </row>
    <row r="302" spans="1:16">
      <c r="A302" s="263"/>
      <c r="B302" s="263"/>
      <c r="C302" s="263"/>
      <c r="D302" s="263"/>
      <c r="E302" s="263"/>
      <c r="F302" s="263"/>
      <c r="G302" s="263"/>
      <c r="H302" s="263"/>
      <c r="I302" s="263"/>
      <c r="J302" s="263"/>
      <c r="K302" s="263"/>
      <c r="L302" s="263"/>
      <c r="M302" s="263"/>
      <c r="N302" s="263"/>
      <c r="O302" s="263"/>
      <c r="P302" s="263"/>
    </row>
    <row r="303" spans="1:16">
      <c r="A303" s="263"/>
      <c r="B303" s="263"/>
      <c r="C303" s="263"/>
      <c r="D303" s="263"/>
      <c r="E303" s="263"/>
      <c r="F303" s="263"/>
      <c r="G303" s="263"/>
      <c r="H303" s="263"/>
      <c r="I303" s="263"/>
      <c r="J303" s="263"/>
      <c r="K303" s="263"/>
      <c r="L303" s="263"/>
      <c r="M303" s="263"/>
      <c r="N303" s="263"/>
      <c r="O303" s="263"/>
      <c r="P303" s="263"/>
    </row>
    <row r="304" spans="1:16">
      <c r="A304" s="263"/>
      <c r="B304" s="263"/>
      <c r="C304" s="263"/>
      <c r="D304" s="263"/>
      <c r="E304" s="263"/>
      <c r="F304" s="263"/>
      <c r="G304" s="263"/>
      <c r="H304" s="263"/>
      <c r="I304" s="263"/>
      <c r="J304" s="263"/>
      <c r="K304" s="263"/>
      <c r="L304" s="263"/>
      <c r="M304" s="263"/>
      <c r="N304" s="263"/>
      <c r="O304" s="263"/>
      <c r="P304" s="263"/>
    </row>
    <row r="305" spans="1:16">
      <c r="A305" s="263"/>
      <c r="B305" s="263"/>
      <c r="C305" s="263"/>
      <c r="D305" s="263"/>
      <c r="E305" s="263"/>
      <c r="F305" s="263"/>
      <c r="G305" s="263"/>
      <c r="H305" s="263"/>
      <c r="I305" s="263"/>
      <c r="J305" s="263"/>
      <c r="K305" s="263"/>
      <c r="L305" s="263"/>
      <c r="M305" s="263"/>
      <c r="N305" s="263"/>
      <c r="O305" s="263"/>
      <c r="P305" s="263"/>
    </row>
    <row r="306" spans="1:16">
      <c r="A306" s="263"/>
      <c r="B306" s="263"/>
      <c r="C306" s="263"/>
      <c r="D306" s="263"/>
      <c r="E306" s="263"/>
      <c r="F306" s="263"/>
      <c r="G306" s="263"/>
      <c r="H306" s="263"/>
      <c r="I306" s="263"/>
      <c r="J306" s="263"/>
      <c r="K306" s="263"/>
      <c r="L306" s="263"/>
      <c r="M306" s="263"/>
      <c r="N306" s="263"/>
      <c r="O306" s="263"/>
      <c r="P306" s="263"/>
    </row>
    <row r="307" spans="1:16">
      <c r="A307" s="263"/>
      <c r="B307" s="263"/>
      <c r="C307" s="263"/>
      <c r="D307" s="263"/>
      <c r="E307" s="263"/>
      <c r="F307" s="263"/>
      <c r="G307" s="263"/>
      <c r="H307" s="263"/>
      <c r="I307" s="263"/>
      <c r="J307" s="263"/>
      <c r="K307" s="263"/>
      <c r="L307" s="263"/>
      <c r="M307" s="263"/>
      <c r="N307" s="263"/>
      <c r="O307" s="263"/>
      <c r="P307" s="263"/>
    </row>
    <row r="308" spans="1:16">
      <c r="A308" s="263"/>
      <c r="B308" s="263"/>
      <c r="C308" s="263"/>
      <c r="D308" s="263"/>
      <c r="E308" s="263"/>
      <c r="F308" s="263"/>
      <c r="G308" s="263"/>
      <c r="H308" s="263"/>
      <c r="I308" s="263"/>
      <c r="J308" s="263"/>
      <c r="K308" s="263"/>
      <c r="L308" s="263"/>
      <c r="M308" s="263"/>
      <c r="N308" s="263"/>
      <c r="O308" s="263"/>
      <c r="P308" s="263"/>
    </row>
    <row r="309" spans="1:16">
      <c r="A309" s="263"/>
      <c r="B309" s="263"/>
      <c r="C309" s="263"/>
      <c r="D309" s="263"/>
      <c r="E309" s="263"/>
      <c r="F309" s="263"/>
      <c r="G309" s="263"/>
      <c r="H309" s="263"/>
      <c r="I309" s="263"/>
      <c r="J309" s="263"/>
      <c r="K309" s="263"/>
      <c r="L309" s="263"/>
      <c r="M309" s="263"/>
      <c r="N309" s="263"/>
      <c r="O309" s="263"/>
      <c r="P309" s="263"/>
    </row>
    <row r="310" spans="1:16">
      <c r="A310" s="263"/>
      <c r="B310" s="263"/>
      <c r="C310" s="263"/>
      <c r="D310" s="263"/>
      <c r="E310" s="263"/>
      <c r="F310" s="263"/>
      <c r="G310" s="263"/>
      <c r="H310" s="263"/>
      <c r="I310" s="263"/>
      <c r="J310" s="263"/>
      <c r="K310" s="263"/>
      <c r="L310" s="263"/>
      <c r="M310" s="263"/>
      <c r="N310" s="263"/>
      <c r="O310" s="263"/>
      <c r="P310" s="263"/>
    </row>
    <row r="311" spans="1:16">
      <c r="A311" s="263"/>
      <c r="B311" s="263"/>
      <c r="C311" s="263"/>
      <c r="D311" s="263"/>
      <c r="E311" s="263"/>
      <c r="F311" s="263"/>
      <c r="G311" s="263"/>
      <c r="H311" s="263"/>
      <c r="I311" s="263"/>
      <c r="J311" s="263"/>
      <c r="K311" s="263"/>
      <c r="L311" s="263"/>
      <c r="M311" s="263"/>
      <c r="N311" s="263"/>
      <c r="O311" s="263"/>
      <c r="P311" s="263"/>
    </row>
    <row r="312" spans="1:16">
      <c r="A312" s="263"/>
      <c r="B312" s="263"/>
      <c r="C312" s="263"/>
      <c r="D312" s="263"/>
      <c r="E312" s="263"/>
      <c r="F312" s="263"/>
      <c r="G312" s="263"/>
      <c r="H312" s="263"/>
      <c r="I312" s="263"/>
      <c r="J312" s="263"/>
      <c r="K312" s="263"/>
      <c r="L312" s="263"/>
      <c r="M312" s="263"/>
      <c r="N312" s="263"/>
      <c r="O312" s="263"/>
      <c r="P312" s="263"/>
    </row>
    <row r="313" spans="1:16">
      <c r="A313" s="263"/>
      <c r="B313" s="263"/>
      <c r="C313" s="263"/>
      <c r="D313" s="263"/>
      <c r="E313" s="263"/>
      <c r="F313" s="263"/>
      <c r="G313" s="263"/>
      <c r="H313" s="263"/>
      <c r="I313" s="263"/>
      <c r="J313" s="263"/>
      <c r="K313" s="263"/>
      <c r="L313" s="263"/>
      <c r="M313" s="263"/>
      <c r="N313" s="263"/>
      <c r="O313" s="263"/>
      <c r="P313" s="263"/>
    </row>
    <row r="314" spans="1:16">
      <c r="A314" s="263"/>
      <c r="B314" s="263"/>
      <c r="C314" s="263"/>
      <c r="D314" s="263"/>
      <c r="E314" s="263"/>
      <c r="F314" s="263"/>
      <c r="G314" s="263"/>
      <c r="H314" s="263"/>
      <c r="I314" s="263"/>
      <c r="J314" s="263"/>
      <c r="K314" s="263"/>
      <c r="L314" s="263"/>
      <c r="M314" s="263"/>
      <c r="N314" s="263"/>
      <c r="O314" s="263"/>
      <c r="P314" s="263"/>
    </row>
    <row r="315" spans="1:16">
      <c r="A315" s="263"/>
      <c r="B315" s="263"/>
      <c r="C315" s="263"/>
      <c r="D315" s="263"/>
      <c r="E315" s="263"/>
      <c r="F315" s="263"/>
      <c r="G315" s="263"/>
      <c r="H315" s="263"/>
      <c r="I315" s="263"/>
      <c r="J315" s="263"/>
      <c r="K315" s="263"/>
      <c r="L315" s="263"/>
      <c r="M315" s="263"/>
      <c r="N315" s="263"/>
      <c r="O315" s="263"/>
      <c r="P315" s="263"/>
    </row>
    <row r="316" spans="1:16">
      <c r="A316" s="263"/>
      <c r="B316" s="263"/>
      <c r="C316" s="263"/>
      <c r="D316" s="263"/>
      <c r="E316" s="263"/>
      <c r="F316" s="263"/>
      <c r="G316" s="263"/>
      <c r="H316" s="263"/>
      <c r="I316" s="263"/>
      <c r="J316" s="263"/>
      <c r="K316" s="263"/>
      <c r="L316" s="263"/>
      <c r="M316" s="263"/>
      <c r="N316" s="263"/>
      <c r="O316" s="263"/>
      <c r="P316" s="263"/>
    </row>
    <row r="317" spans="1:16">
      <c r="A317" s="263"/>
      <c r="B317" s="263"/>
      <c r="C317" s="263"/>
      <c r="D317" s="263"/>
      <c r="E317" s="263"/>
      <c r="F317" s="263"/>
      <c r="G317" s="263"/>
      <c r="H317" s="263"/>
      <c r="I317" s="263"/>
      <c r="J317" s="263"/>
      <c r="K317" s="263"/>
      <c r="L317" s="263"/>
      <c r="M317" s="263"/>
      <c r="N317" s="263"/>
      <c r="O317" s="263"/>
      <c r="P317" s="263"/>
    </row>
    <row r="318" spans="1:16">
      <c r="A318" s="263"/>
      <c r="B318" s="263"/>
      <c r="C318" s="263"/>
      <c r="D318" s="263"/>
      <c r="E318" s="263"/>
      <c r="F318" s="263"/>
      <c r="G318" s="263"/>
      <c r="H318" s="263"/>
      <c r="I318" s="263"/>
      <c r="J318" s="263"/>
      <c r="K318" s="263"/>
      <c r="L318" s="263"/>
      <c r="M318" s="263"/>
      <c r="N318" s="263"/>
      <c r="O318" s="263"/>
      <c r="P318" s="263"/>
    </row>
    <row r="319" spans="1:16">
      <c r="A319" s="263"/>
      <c r="B319" s="263"/>
      <c r="C319" s="263"/>
      <c r="D319" s="263"/>
      <c r="E319" s="263"/>
      <c r="F319" s="263"/>
      <c r="G319" s="263"/>
      <c r="H319" s="263"/>
      <c r="I319" s="263"/>
      <c r="J319" s="263"/>
      <c r="K319" s="263"/>
      <c r="L319" s="263"/>
      <c r="M319" s="263"/>
      <c r="N319" s="263"/>
      <c r="O319" s="263"/>
      <c r="P319" s="263"/>
    </row>
    <row r="320" spans="1:16">
      <c r="A320" s="263"/>
      <c r="B320" s="263"/>
      <c r="C320" s="263"/>
      <c r="D320" s="263"/>
      <c r="E320" s="263"/>
      <c r="F320" s="263"/>
      <c r="G320" s="263"/>
      <c r="H320" s="263"/>
      <c r="I320" s="263"/>
      <c r="J320" s="263"/>
      <c r="K320" s="263"/>
      <c r="L320" s="263"/>
      <c r="M320" s="263"/>
      <c r="N320" s="263"/>
      <c r="O320" s="263"/>
      <c r="P320" s="263"/>
    </row>
    <row r="321" spans="1:16">
      <c r="A321" s="263"/>
      <c r="B321" s="263"/>
      <c r="C321" s="263"/>
      <c r="D321" s="263"/>
      <c r="E321" s="263"/>
      <c r="F321" s="263"/>
      <c r="G321" s="263"/>
      <c r="H321" s="263"/>
      <c r="I321" s="263"/>
      <c r="J321" s="263"/>
      <c r="K321" s="263"/>
      <c r="L321" s="263"/>
      <c r="M321" s="263"/>
      <c r="N321" s="263"/>
      <c r="O321" s="263"/>
      <c r="P321" s="263"/>
    </row>
    <row r="322" spans="1:16">
      <c r="A322" s="263"/>
      <c r="B322" s="263"/>
      <c r="C322" s="263"/>
      <c r="D322" s="263"/>
      <c r="E322" s="263"/>
      <c r="F322" s="263"/>
      <c r="G322" s="263"/>
      <c r="H322" s="263"/>
      <c r="I322" s="263"/>
      <c r="J322" s="263"/>
      <c r="K322" s="263"/>
      <c r="L322" s="263"/>
      <c r="M322" s="263"/>
      <c r="N322" s="263"/>
      <c r="O322" s="263"/>
      <c r="P322" s="263"/>
    </row>
    <row r="323" spans="1:16">
      <c r="A323" s="263"/>
      <c r="B323" s="263"/>
      <c r="C323" s="263"/>
      <c r="D323" s="263"/>
      <c r="E323" s="263"/>
      <c r="F323" s="263"/>
      <c r="G323" s="263"/>
      <c r="H323" s="263"/>
      <c r="I323" s="263"/>
      <c r="J323" s="263"/>
      <c r="K323" s="263"/>
      <c r="L323" s="263"/>
      <c r="M323" s="263"/>
      <c r="N323" s="263"/>
      <c r="O323" s="263"/>
      <c r="P323" s="263"/>
    </row>
    <row r="324" spans="1:16">
      <c r="A324" s="263"/>
      <c r="B324" s="263"/>
      <c r="C324" s="263"/>
      <c r="D324" s="263"/>
      <c r="E324" s="263"/>
      <c r="F324" s="263"/>
      <c r="G324" s="263"/>
      <c r="H324" s="263"/>
      <c r="I324" s="263"/>
      <c r="J324" s="263"/>
      <c r="K324" s="263"/>
      <c r="L324" s="263"/>
      <c r="M324" s="263"/>
      <c r="N324" s="263"/>
      <c r="O324" s="263"/>
      <c r="P324" s="263"/>
    </row>
    <row r="325" spans="1:16">
      <c r="A325" s="263"/>
      <c r="B325" s="263"/>
      <c r="C325" s="263"/>
      <c r="D325" s="263"/>
      <c r="E325" s="263"/>
      <c r="F325" s="263"/>
      <c r="G325" s="263"/>
      <c r="H325" s="263"/>
      <c r="I325" s="263"/>
      <c r="J325" s="263"/>
      <c r="K325" s="263"/>
      <c r="L325" s="263"/>
      <c r="M325" s="263"/>
      <c r="N325" s="263"/>
      <c r="O325" s="263"/>
      <c r="P325" s="263"/>
    </row>
    <row r="326" spans="1:16">
      <c r="A326" s="263"/>
      <c r="B326" s="263"/>
      <c r="C326" s="263"/>
      <c r="D326" s="263"/>
      <c r="E326" s="263"/>
      <c r="F326" s="263"/>
      <c r="G326" s="263"/>
      <c r="H326" s="263"/>
      <c r="I326" s="263"/>
      <c r="J326" s="263"/>
      <c r="K326" s="263"/>
      <c r="L326" s="263"/>
      <c r="M326" s="263"/>
      <c r="N326" s="263"/>
      <c r="O326" s="263"/>
      <c r="P326" s="263"/>
    </row>
    <row r="327" spans="1:16">
      <c r="A327" s="263"/>
      <c r="B327" s="263"/>
      <c r="C327" s="263"/>
      <c r="D327" s="263"/>
      <c r="E327" s="263"/>
      <c r="F327" s="263"/>
      <c r="G327" s="263"/>
      <c r="H327" s="263"/>
      <c r="I327" s="263"/>
      <c r="J327" s="263"/>
      <c r="K327" s="263"/>
      <c r="L327" s="263"/>
      <c r="M327" s="263"/>
      <c r="N327" s="263"/>
      <c r="O327" s="263"/>
      <c r="P327" s="263"/>
    </row>
    <row r="328" spans="1:16">
      <c r="A328" s="263"/>
      <c r="B328" s="263"/>
      <c r="C328" s="263"/>
      <c r="D328" s="263"/>
      <c r="E328" s="263"/>
      <c r="F328" s="263"/>
      <c r="G328" s="263"/>
      <c r="H328" s="263"/>
      <c r="I328" s="263"/>
      <c r="J328" s="263"/>
      <c r="K328" s="263"/>
      <c r="L328" s="263"/>
      <c r="M328" s="263"/>
      <c r="N328" s="263"/>
      <c r="O328" s="263"/>
      <c r="P328" s="263"/>
    </row>
    <row r="329" spans="1:16">
      <c r="A329" s="263"/>
      <c r="B329" s="263"/>
      <c r="C329" s="263"/>
      <c r="D329" s="263"/>
      <c r="E329" s="263"/>
      <c r="F329" s="263"/>
      <c r="G329" s="263"/>
      <c r="H329" s="263"/>
      <c r="I329" s="263"/>
      <c r="J329" s="263"/>
      <c r="K329" s="263"/>
      <c r="L329" s="263"/>
      <c r="M329" s="263"/>
      <c r="N329" s="263"/>
      <c r="O329" s="263"/>
      <c r="P329" s="263"/>
    </row>
    <row r="330" spans="1:16">
      <c r="A330" s="263"/>
      <c r="B330" s="263"/>
      <c r="C330" s="263"/>
      <c r="D330" s="263"/>
      <c r="E330" s="263"/>
      <c r="F330" s="263"/>
      <c r="G330" s="263"/>
      <c r="H330" s="263"/>
      <c r="I330" s="263"/>
      <c r="J330" s="263"/>
      <c r="K330" s="263"/>
      <c r="L330" s="263"/>
      <c r="M330" s="263"/>
      <c r="N330" s="263"/>
      <c r="O330" s="263"/>
      <c r="P330" s="263"/>
    </row>
    <row r="331" spans="1:16">
      <c r="A331" s="263"/>
      <c r="B331" s="263"/>
      <c r="C331" s="263"/>
      <c r="D331" s="263"/>
      <c r="E331" s="263"/>
      <c r="F331" s="263"/>
      <c r="G331" s="263"/>
      <c r="H331" s="263"/>
      <c r="I331" s="263"/>
      <c r="J331" s="263"/>
      <c r="K331" s="263"/>
      <c r="L331" s="263"/>
      <c r="M331" s="263"/>
      <c r="N331" s="263"/>
      <c r="O331" s="263"/>
      <c r="P331" s="263"/>
    </row>
    <row r="332" spans="1:16">
      <c r="A332" s="263"/>
      <c r="B332" s="263"/>
      <c r="C332" s="263"/>
      <c r="D332" s="263"/>
      <c r="E332" s="263"/>
      <c r="F332" s="263"/>
      <c r="G332" s="263"/>
      <c r="H332" s="263"/>
      <c r="I332" s="263"/>
      <c r="J332" s="263"/>
      <c r="K332" s="263"/>
      <c r="L332" s="263"/>
      <c r="M332" s="263"/>
      <c r="N332" s="263"/>
      <c r="O332" s="263"/>
      <c r="P332" s="263"/>
    </row>
    <row r="333" spans="1:16">
      <c r="A333" s="263"/>
      <c r="B333" s="263"/>
      <c r="C333" s="263"/>
      <c r="D333" s="263"/>
      <c r="E333" s="263"/>
      <c r="F333" s="263"/>
      <c r="G333" s="263"/>
      <c r="H333" s="263"/>
      <c r="I333" s="263"/>
      <c r="J333" s="263"/>
      <c r="K333" s="263"/>
      <c r="L333" s="263"/>
      <c r="M333" s="263"/>
      <c r="N333" s="263"/>
      <c r="O333" s="263"/>
      <c r="P333" s="263"/>
    </row>
    <row r="334" spans="1:16">
      <c r="A334" s="263"/>
      <c r="B334" s="263"/>
      <c r="C334" s="263"/>
      <c r="D334" s="263"/>
      <c r="E334" s="263"/>
      <c r="F334" s="263"/>
      <c r="G334" s="263"/>
      <c r="H334" s="263"/>
      <c r="I334" s="263"/>
      <c r="J334" s="263"/>
      <c r="K334" s="263"/>
      <c r="L334" s="263"/>
      <c r="M334" s="263"/>
      <c r="N334" s="263"/>
      <c r="O334" s="263"/>
      <c r="P334" s="263"/>
    </row>
    <row r="335" spans="1:16">
      <c r="A335" s="263"/>
      <c r="B335" s="263"/>
      <c r="C335" s="263"/>
      <c r="D335" s="263"/>
      <c r="E335" s="263"/>
      <c r="F335" s="263"/>
      <c r="G335" s="263"/>
      <c r="H335" s="263"/>
      <c r="I335" s="263"/>
      <c r="J335" s="263"/>
      <c r="K335" s="263"/>
      <c r="L335" s="263"/>
      <c r="M335" s="263"/>
      <c r="N335" s="263"/>
      <c r="O335" s="263"/>
      <c r="P335" s="263"/>
    </row>
    <row r="336" spans="1:16">
      <c r="A336" s="263"/>
      <c r="B336" s="263"/>
      <c r="C336" s="263"/>
      <c r="D336" s="263"/>
      <c r="E336" s="263"/>
      <c r="F336" s="263"/>
      <c r="G336" s="263"/>
      <c r="H336" s="263"/>
      <c r="I336" s="263"/>
      <c r="J336" s="263"/>
      <c r="K336" s="263"/>
      <c r="L336" s="263"/>
      <c r="M336" s="263"/>
      <c r="N336" s="263"/>
      <c r="O336" s="263"/>
      <c r="P336" s="263"/>
    </row>
    <row r="337" spans="1:16">
      <c r="A337" s="263"/>
      <c r="B337" s="263"/>
      <c r="C337" s="263"/>
      <c r="D337" s="263"/>
      <c r="E337" s="263"/>
      <c r="F337" s="263"/>
      <c r="G337" s="263"/>
      <c r="H337" s="263"/>
      <c r="I337" s="263"/>
      <c r="J337" s="263"/>
      <c r="K337" s="263"/>
      <c r="L337" s="263"/>
      <c r="M337" s="263"/>
      <c r="N337" s="263"/>
      <c r="O337" s="263"/>
      <c r="P337" s="263"/>
    </row>
    <row r="338" spans="1:16">
      <c r="A338" s="263"/>
      <c r="B338" s="263"/>
      <c r="C338" s="263"/>
      <c r="D338" s="263"/>
      <c r="E338" s="263"/>
      <c r="F338" s="263"/>
      <c r="G338" s="263"/>
      <c r="H338" s="263"/>
      <c r="I338" s="263"/>
      <c r="J338" s="263"/>
      <c r="K338" s="263"/>
      <c r="L338" s="263"/>
      <c r="M338" s="263"/>
      <c r="N338" s="263"/>
      <c r="O338" s="263"/>
      <c r="P338" s="263"/>
    </row>
    <row r="339" spans="1:16">
      <c r="A339" s="263"/>
      <c r="B339" s="263"/>
      <c r="C339" s="263"/>
      <c r="D339" s="263"/>
      <c r="E339" s="263"/>
      <c r="F339" s="263"/>
      <c r="G339" s="263"/>
      <c r="H339" s="263"/>
      <c r="I339" s="263"/>
      <c r="J339" s="263"/>
      <c r="K339" s="263"/>
      <c r="L339" s="263"/>
      <c r="M339" s="263"/>
      <c r="N339" s="263"/>
      <c r="O339" s="263"/>
      <c r="P339" s="263"/>
    </row>
    <row r="340" spans="1:16">
      <c r="A340" s="263"/>
      <c r="B340" s="263"/>
      <c r="C340" s="263"/>
      <c r="D340" s="263"/>
      <c r="E340" s="263"/>
      <c r="F340" s="263"/>
      <c r="G340" s="263"/>
      <c r="H340" s="263"/>
      <c r="I340" s="263"/>
      <c r="J340" s="263"/>
      <c r="K340" s="263"/>
      <c r="L340" s="263"/>
      <c r="M340" s="263"/>
      <c r="N340" s="263"/>
      <c r="O340" s="263"/>
      <c r="P340" s="263"/>
    </row>
    <row r="341" spans="1:16">
      <c r="A341" s="263"/>
      <c r="B341" s="263"/>
      <c r="C341" s="263"/>
      <c r="D341" s="263"/>
      <c r="E341" s="263"/>
      <c r="F341" s="263"/>
      <c r="G341" s="263"/>
      <c r="H341" s="263"/>
      <c r="I341" s="263"/>
      <c r="J341" s="263"/>
      <c r="K341" s="263"/>
      <c r="L341" s="263"/>
      <c r="M341" s="263"/>
      <c r="N341" s="263"/>
      <c r="O341" s="263"/>
      <c r="P341" s="263"/>
    </row>
    <row r="342" spans="1:16">
      <c r="A342" s="263"/>
      <c r="B342" s="263"/>
      <c r="C342" s="263"/>
      <c r="D342" s="263"/>
      <c r="E342" s="263"/>
      <c r="F342" s="263"/>
      <c r="G342" s="263"/>
      <c r="H342" s="263"/>
      <c r="I342" s="263"/>
      <c r="J342" s="263"/>
      <c r="K342" s="263"/>
      <c r="L342" s="263"/>
      <c r="M342" s="263"/>
      <c r="N342" s="263"/>
      <c r="O342" s="263"/>
      <c r="P342" s="263"/>
    </row>
    <row r="343" spans="1:16">
      <c r="A343" s="263"/>
      <c r="B343" s="263"/>
      <c r="C343" s="263"/>
      <c r="D343" s="263"/>
      <c r="E343" s="263"/>
      <c r="F343" s="263"/>
      <c r="G343" s="263"/>
      <c r="H343" s="263"/>
      <c r="I343" s="263"/>
      <c r="J343" s="263"/>
      <c r="K343" s="263"/>
      <c r="L343" s="263"/>
      <c r="M343" s="263"/>
      <c r="N343" s="263"/>
      <c r="O343" s="263"/>
      <c r="P343" s="263"/>
    </row>
    <row r="344" spans="1:16">
      <c r="A344" s="263"/>
      <c r="B344" s="263"/>
      <c r="C344" s="263"/>
      <c r="D344" s="263"/>
      <c r="E344" s="263"/>
      <c r="F344" s="263"/>
      <c r="G344" s="263"/>
      <c r="H344" s="263"/>
      <c r="I344" s="263"/>
      <c r="J344" s="263"/>
      <c r="K344" s="263"/>
      <c r="L344" s="263"/>
      <c r="M344" s="263"/>
      <c r="N344" s="263"/>
      <c r="O344" s="263"/>
      <c r="P344" s="263"/>
    </row>
    <row r="345" spans="1:16">
      <c r="A345" s="263"/>
      <c r="B345" s="263"/>
      <c r="C345" s="263"/>
      <c r="D345" s="263"/>
      <c r="E345" s="263"/>
      <c r="F345" s="263"/>
      <c r="G345" s="263"/>
      <c r="H345" s="263"/>
      <c r="I345" s="263"/>
      <c r="J345" s="263"/>
      <c r="K345" s="263"/>
      <c r="L345" s="263"/>
      <c r="M345" s="263"/>
      <c r="N345" s="263"/>
      <c r="O345" s="263"/>
      <c r="P345" s="263"/>
    </row>
    <row r="346" spans="1:16">
      <c r="A346" s="263"/>
      <c r="B346" s="263"/>
      <c r="C346" s="263"/>
      <c r="D346" s="263"/>
      <c r="E346" s="263"/>
      <c r="F346" s="263"/>
      <c r="G346" s="263"/>
      <c r="H346" s="263"/>
      <c r="I346" s="263"/>
      <c r="J346" s="263"/>
      <c r="K346" s="263"/>
      <c r="L346" s="263"/>
      <c r="M346" s="263"/>
      <c r="N346" s="263"/>
      <c r="O346" s="263"/>
      <c r="P346" s="263"/>
    </row>
    <row r="347" spans="1:16">
      <c r="A347" s="263"/>
      <c r="B347" s="263"/>
      <c r="C347" s="263"/>
      <c r="D347" s="263"/>
      <c r="E347" s="263"/>
      <c r="F347" s="263"/>
      <c r="G347" s="263"/>
      <c r="H347" s="263"/>
      <c r="I347" s="263"/>
      <c r="J347" s="263"/>
      <c r="K347" s="263"/>
      <c r="L347" s="263"/>
      <c r="M347" s="263"/>
      <c r="N347" s="263"/>
      <c r="O347" s="263"/>
      <c r="P347" s="263"/>
    </row>
    <row r="348" spans="1:16">
      <c r="A348" s="263"/>
      <c r="B348" s="263"/>
      <c r="C348" s="263"/>
      <c r="D348" s="263"/>
      <c r="E348" s="263"/>
      <c r="F348" s="263"/>
      <c r="G348" s="263"/>
      <c r="H348" s="263"/>
      <c r="I348" s="263"/>
      <c r="J348" s="263"/>
      <c r="K348" s="263"/>
      <c r="L348" s="263"/>
      <c r="M348" s="263"/>
      <c r="N348" s="263"/>
      <c r="O348" s="263"/>
      <c r="P348" s="263"/>
    </row>
    <row r="349" spans="1:16">
      <c r="A349" s="263"/>
      <c r="B349" s="263"/>
      <c r="C349" s="263"/>
      <c r="D349" s="263"/>
      <c r="E349" s="263"/>
      <c r="F349" s="263"/>
      <c r="G349" s="263"/>
      <c r="H349" s="263"/>
      <c r="I349" s="263"/>
      <c r="J349" s="263"/>
      <c r="K349" s="263"/>
      <c r="L349" s="263"/>
      <c r="M349" s="263"/>
      <c r="N349" s="263"/>
      <c r="O349" s="263"/>
      <c r="P349" s="263"/>
    </row>
    <row r="350" spans="1:16">
      <c r="A350" s="263"/>
      <c r="B350" s="263"/>
      <c r="C350" s="263"/>
      <c r="D350" s="263"/>
      <c r="E350" s="263"/>
      <c r="F350" s="263"/>
      <c r="G350" s="263"/>
      <c r="H350" s="263"/>
      <c r="I350" s="263"/>
      <c r="J350" s="263"/>
      <c r="K350" s="263"/>
      <c r="L350" s="263"/>
      <c r="M350" s="263"/>
      <c r="N350" s="263"/>
      <c r="O350" s="263"/>
      <c r="P350" s="263"/>
    </row>
    <row r="351" spans="1:16">
      <c r="A351" s="263"/>
      <c r="B351" s="263"/>
      <c r="C351" s="263"/>
      <c r="D351" s="263"/>
      <c r="E351" s="263"/>
      <c r="F351" s="263"/>
      <c r="G351" s="263"/>
      <c r="H351" s="263"/>
      <c r="I351" s="263"/>
      <c r="J351" s="263"/>
      <c r="K351" s="263"/>
      <c r="L351" s="263"/>
      <c r="M351" s="263"/>
      <c r="N351" s="263"/>
      <c r="O351" s="263"/>
      <c r="P351" s="263"/>
    </row>
    <row r="352" spans="1:16">
      <c r="A352" s="263"/>
      <c r="B352" s="263"/>
      <c r="C352" s="263"/>
      <c r="D352" s="263"/>
      <c r="E352" s="263"/>
      <c r="F352" s="263"/>
      <c r="G352" s="263"/>
      <c r="H352" s="263"/>
      <c r="I352" s="263"/>
      <c r="J352" s="263"/>
      <c r="K352" s="263"/>
      <c r="L352" s="263"/>
      <c r="M352" s="263"/>
      <c r="N352" s="263"/>
      <c r="O352" s="263"/>
      <c r="P352" s="263"/>
    </row>
    <row r="353" spans="1:16">
      <c r="A353" s="263"/>
      <c r="B353" s="263"/>
      <c r="C353" s="263"/>
      <c r="D353" s="263"/>
      <c r="E353" s="263"/>
      <c r="F353" s="263"/>
      <c r="G353" s="263"/>
      <c r="H353" s="263"/>
      <c r="I353" s="263"/>
      <c r="J353" s="263"/>
      <c r="K353" s="263"/>
      <c r="L353" s="263"/>
      <c r="M353" s="263"/>
      <c r="N353" s="263"/>
      <c r="O353" s="263"/>
      <c r="P353" s="263"/>
    </row>
    <row r="354" spans="1:16">
      <c r="A354" s="263"/>
      <c r="B354" s="263"/>
      <c r="C354" s="263"/>
      <c r="D354" s="263"/>
      <c r="E354" s="263"/>
      <c r="F354" s="263"/>
      <c r="G354" s="263"/>
      <c r="H354" s="263"/>
      <c r="I354" s="263"/>
      <c r="J354" s="263"/>
      <c r="K354" s="263"/>
      <c r="L354" s="263"/>
      <c r="M354" s="263"/>
      <c r="N354" s="263"/>
      <c r="O354" s="263"/>
      <c r="P354" s="263"/>
    </row>
    <row r="355" spans="1:16">
      <c r="A355" s="263"/>
      <c r="B355" s="263"/>
      <c r="C355" s="263"/>
      <c r="D355" s="263"/>
      <c r="E355" s="263"/>
      <c r="F355" s="263"/>
      <c r="G355" s="263"/>
      <c r="H355" s="263"/>
      <c r="I355" s="263"/>
      <c r="J355" s="263"/>
      <c r="K355" s="263"/>
      <c r="L355" s="263"/>
      <c r="M355" s="263"/>
      <c r="N355" s="263"/>
      <c r="O355" s="263"/>
      <c r="P355" s="263"/>
    </row>
    <row r="356" spans="1:16">
      <c r="A356" s="263"/>
      <c r="B356" s="263"/>
      <c r="C356" s="263"/>
      <c r="D356" s="263"/>
      <c r="E356" s="263"/>
      <c r="F356" s="263"/>
      <c r="G356" s="263"/>
      <c r="H356" s="263"/>
      <c r="I356" s="263"/>
      <c r="J356" s="263"/>
      <c r="K356" s="263"/>
      <c r="L356" s="263"/>
      <c r="M356" s="263"/>
      <c r="N356" s="263"/>
      <c r="O356" s="263"/>
      <c r="P356" s="263"/>
    </row>
    <row r="357" spans="1:16">
      <c r="A357" s="263"/>
      <c r="B357" s="263"/>
      <c r="C357" s="263"/>
      <c r="D357" s="263"/>
      <c r="E357" s="263"/>
      <c r="F357" s="263"/>
      <c r="G357" s="263"/>
      <c r="H357" s="263"/>
      <c r="I357" s="263"/>
      <c r="J357" s="263"/>
      <c r="K357" s="263"/>
      <c r="L357" s="263"/>
      <c r="M357" s="263"/>
      <c r="N357" s="263"/>
      <c r="O357" s="263"/>
      <c r="P357" s="263"/>
    </row>
    <row r="358" spans="1:16">
      <c r="A358" s="263"/>
      <c r="B358" s="263"/>
      <c r="C358" s="263"/>
      <c r="D358" s="263"/>
      <c r="E358" s="263"/>
      <c r="F358" s="263"/>
      <c r="G358" s="263"/>
      <c r="H358" s="263"/>
      <c r="I358" s="263"/>
      <c r="J358" s="263"/>
      <c r="K358" s="263"/>
      <c r="L358" s="263"/>
      <c r="M358" s="263"/>
      <c r="N358" s="263"/>
      <c r="O358" s="263"/>
      <c r="P358" s="263"/>
    </row>
    <row r="359" spans="1:16">
      <c r="A359" s="263"/>
      <c r="B359" s="263"/>
      <c r="C359" s="263"/>
      <c r="D359" s="263"/>
      <c r="E359" s="263"/>
      <c r="F359" s="263"/>
      <c r="G359" s="263"/>
      <c r="H359" s="263"/>
      <c r="I359" s="263"/>
      <c r="J359" s="263"/>
      <c r="K359" s="263"/>
      <c r="L359" s="263"/>
      <c r="M359" s="263"/>
      <c r="N359" s="263"/>
      <c r="O359" s="263"/>
      <c r="P359" s="263"/>
    </row>
    <row r="360" spans="1:16">
      <c r="A360" s="263"/>
      <c r="B360" s="263"/>
      <c r="C360" s="263"/>
      <c r="D360" s="263"/>
      <c r="E360" s="263"/>
      <c r="F360" s="263"/>
      <c r="G360" s="263"/>
      <c r="H360" s="263"/>
      <c r="I360" s="263"/>
      <c r="J360" s="263"/>
      <c r="K360" s="263"/>
      <c r="L360" s="263"/>
      <c r="M360" s="263"/>
      <c r="N360" s="263"/>
      <c r="O360" s="263"/>
      <c r="P360" s="263"/>
    </row>
    <row r="361" spans="1:16">
      <c r="A361" s="263"/>
      <c r="B361" s="263"/>
      <c r="C361" s="263"/>
      <c r="D361" s="263"/>
      <c r="E361" s="263"/>
      <c r="F361" s="263"/>
      <c r="G361" s="263"/>
      <c r="H361" s="263"/>
      <c r="I361" s="263"/>
      <c r="J361" s="263"/>
      <c r="K361" s="263"/>
      <c r="L361" s="263"/>
      <c r="M361" s="263"/>
      <c r="N361" s="263"/>
      <c r="O361" s="263"/>
      <c r="P361" s="263"/>
    </row>
    <row r="362" spans="1:16">
      <c r="A362" s="263"/>
      <c r="B362" s="263"/>
      <c r="C362" s="263"/>
      <c r="D362" s="263"/>
      <c r="E362" s="263"/>
      <c r="F362" s="263"/>
      <c r="G362" s="263"/>
      <c r="H362" s="263"/>
      <c r="I362" s="263"/>
      <c r="J362" s="263"/>
      <c r="K362" s="263"/>
      <c r="L362" s="263"/>
      <c r="M362" s="263"/>
      <c r="N362" s="263"/>
      <c r="O362" s="263"/>
      <c r="P362" s="263"/>
    </row>
    <row r="363" spans="1:16">
      <c r="A363" s="263"/>
      <c r="B363" s="263"/>
      <c r="C363" s="263"/>
      <c r="D363" s="263"/>
      <c r="E363" s="263"/>
      <c r="F363" s="263"/>
      <c r="G363" s="263"/>
      <c r="H363" s="263"/>
      <c r="I363" s="263"/>
      <c r="J363" s="263"/>
      <c r="K363" s="263"/>
      <c r="L363" s="263"/>
      <c r="M363" s="263"/>
      <c r="N363" s="263"/>
      <c r="O363" s="263"/>
      <c r="P363" s="263"/>
    </row>
    <row r="364" spans="1:16">
      <c r="A364" s="263"/>
      <c r="B364" s="263"/>
      <c r="C364" s="263"/>
      <c r="D364" s="263"/>
      <c r="E364" s="263"/>
      <c r="F364" s="263"/>
      <c r="G364" s="263"/>
      <c r="H364" s="263"/>
      <c r="I364" s="263"/>
      <c r="J364" s="263"/>
      <c r="K364" s="263"/>
      <c r="L364" s="263"/>
      <c r="M364" s="263"/>
      <c r="N364" s="263"/>
      <c r="O364" s="263"/>
      <c r="P364" s="263"/>
    </row>
  </sheetData>
  <sheetProtection password="B589" sheet="1" objects="1" scenarios="1" selectLockedCells="1"/>
  <mergeCells count="19">
    <mergeCell ref="E1:S38"/>
    <mergeCell ref="A39:P364"/>
    <mergeCell ref="Q39:S153"/>
    <mergeCell ref="B8:D8"/>
    <mergeCell ref="B9:C9"/>
    <mergeCell ref="B10:C10"/>
    <mergeCell ref="B11:D11"/>
    <mergeCell ref="B38:D38"/>
    <mergeCell ref="B12:C12"/>
    <mergeCell ref="B13:C13"/>
    <mergeCell ref="B14:D14"/>
    <mergeCell ref="B15:D15"/>
    <mergeCell ref="B27:D27"/>
    <mergeCell ref="B30:D37"/>
    <mergeCell ref="B1:D1"/>
    <mergeCell ref="B2:D2"/>
    <mergeCell ref="B4:D4"/>
    <mergeCell ref="B6:D6"/>
    <mergeCell ref="B7:D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72dd472c-4185-4b88-9696-ec97c6bb711a">2020-02-10T07:08:55Z</Da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6F39062CA5846A5DA27E3ADCE12E7" ma:contentTypeVersion="9" ma:contentTypeDescription="Crie um novo documento." ma:contentTypeScope="" ma:versionID="cffc3f951a1539ae02e376a6918adaac">
  <xsd:schema xmlns:xsd="http://www.w3.org/2001/XMLSchema" xmlns:xs="http://www.w3.org/2001/XMLSchema" xmlns:p="http://schemas.microsoft.com/office/2006/metadata/properties" xmlns:ns2="72dd472c-4185-4b88-9696-ec97c6bb711a" targetNamespace="http://schemas.microsoft.com/office/2006/metadata/properties" ma:root="true" ma:fieldsID="5cf19db2841c0495edb549a402f261be" ns2:_="">
    <xsd:import namespace="72dd472c-4185-4b88-9696-ec97c6bb71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d472c-4185-4b88-9696-ec97c6bb7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Data" ma:index="16" nillable="true" ma:displayName="Data" ma:default="[today]" ma:format="DateTime" ma:internalName="Dat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76CD4C-C2EA-4B51-8E61-C4FA0A96A0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44D58B-2DDE-4AEC-BF32-E7B362CA97F2}">
  <ds:schemaRefs>
    <ds:schemaRef ds:uri="http://schemas.microsoft.com/office/2006/metadata/properties"/>
    <ds:schemaRef ds:uri="http://schemas.microsoft.com/office/infopath/2007/PartnerControls"/>
    <ds:schemaRef ds:uri="72dd472c-4185-4b88-9696-ec97c6bb711a"/>
  </ds:schemaRefs>
</ds:datastoreItem>
</file>

<file path=customXml/itemProps3.xml><?xml version="1.0" encoding="utf-8"?>
<ds:datastoreItem xmlns:ds="http://schemas.openxmlformats.org/officeDocument/2006/customXml" ds:itemID="{096BAC3E-A08C-4B22-B88F-93B8B7D1C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d472c-4185-4b88-9696-ec97c6bb71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Diretrizes para preenchimento</vt:lpstr>
      <vt:lpstr>Planilha - Preços unit.e totais</vt:lpstr>
      <vt:lpstr>Crograma - FisFin</vt:lpstr>
      <vt:lpstr>BDI </vt:lpstr>
      <vt:lpstr>'Crograma - FisFin'!Area_de_impressao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nsaraujo</cp:lastModifiedBy>
  <cp:revision>0</cp:revision>
  <cp:lastPrinted>2021-10-07T21:01:36Z</cp:lastPrinted>
  <dcterms:created xsi:type="dcterms:W3CDTF">2020-02-06T14:07:03Z</dcterms:created>
  <dcterms:modified xsi:type="dcterms:W3CDTF">2021-10-07T21:05:29Z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0x010100C8E6F39062CA5846A5DA27E3ADCE12E7</vt:lpwstr>
  </property>
</Properties>
</file>